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drawings/drawing2.xml" ContentType="application/vnd.openxmlformats-officedocument.drawing+xml"/>
  <Override PartName="/xl/comments3.xml" ContentType="application/vnd.openxmlformats-officedocument.spreadsheetml.comments+xml"/>
  <Override PartName="/xl/drawings/drawing3.xml" ContentType="application/vnd.openxmlformats-officedocument.drawing+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comments7.xml" ContentType="application/vnd.openxmlformats-officedocument.spreadsheetml.comments+xml"/>
  <Override PartName="/xl/comments8.xml" ContentType="application/vnd.openxmlformats-officedocument.spreadsheetml.comments+xml"/>
  <Override PartName="/xl/drawings/drawing4.xml" ContentType="application/vnd.openxmlformats-officedocument.drawing+xml"/>
  <Override PartName="/xl/comments9.xml" ContentType="application/vnd.openxmlformats-officedocument.spreadsheetml.comments+xml"/>
  <Override PartName="/xl/comments10.xml" ContentType="application/vnd.openxmlformats-officedocument.spreadsheetml.comments+xml"/>
  <Override PartName="/xl/drawings/drawing5.xml" ContentType="application/vnd.openxmlformats-officedocument.drawing+xml"/>
  <Override PartName="/xl/comments11.xml" ContentType="application/vnd.openxmlformats-officedocument.spreadsheetml.comments+xml"/>
  <Override PartName="/xl/comments12.xml" ContentType="application/vnd.openxmlformats-officedocument.spreadsheetml.comments+xml"/>
  <Override PartName="/xl/comments13.xml" ContentType="application/vnd.openxmlformats-officedocument.spreadsheetml.comments+xml"/>
  <Override PartName="/xl/comments14.xml" ContentType="application/vnd.openxmlformats-officedocument.spreadsheetml.comments+xml"/>
  <Override PartName="/xl/comments15.xml" ContentType="application/vnd.openxmlformats-officedocument.spreadsheetml.comments+xml"/>
  <Override PartName="/xl/comments16.xml" ContentType="application/vnd.openxmlformats-officedocument.spreadsheetml.comments+xml"/>
  <Override PartName="/xl/comments17.xml" ContentType="application/vnd.openxmlformats-officedocument.spreadsheetml.comments+xml"/>
  <Override PartName="/xl/comments18.xml" ContentType="application/vnd.openxmlformats-officedocument.spreadsheetml.comments+xml"/>
  <Override PartName="/xl/comments19.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C:\Users\koyama\AppData\Local\Microsoft\Windows\INetCache\Content.Outlook\LI87BWRF\"/>
    </mc:Choice>
  </mc:AlternateContent>
  <bookViews>
    <workbookView xWindow="-120" yWindow="-120" windowWidth="29040" windowHeight="15840" tabRatio="911"/>
  </bookViews>
  <sheets>
    <sheet name="学校一覧リスト" sheetId="65" r:id="rId1"/>
    <sheet name="選択リスト" sheetId="38" state="hidden" r:id="rId2"/>
    <sheet name="注意事項" sheetId="78" r:id="rId3"/>
    <sheet name="調査票（水道水）" sheetId="36" r:id="rId4"/>
    <sheet name="調査票（施設・設備）" sheetId="37" r:id="rId5"/>
    <sheet name="調査票（プール水質）①" sheetId="39" r:id="rId6"/>
    <sheet name="調査票（プール水質）②" sheetId="66" r:id="rId7"/>
    <sheet name="調査票（プール施設）①" sheetId="45" r:id="rId8"/>
    <sheet name="調査票（プール施設）②" sheetId="46" r:id="rId9"/>
    <sheet name="調査票（換気）①" sheetId="40" r:id="rId10"/>
    <sheet name="調査票（換気）②" sheetId="68" r:id="rId11"/>
    <sheet name="調査票（照度）①" sheetId="51" r:id="rId12"/>
    <sheet name="調査票（照度PC）①" sheetId="54" r:id="rId13"/>
    <sheet name="調査票（照度）②" sheetId="70" r:id="rId14"/>
    <sheet name="調査票（照度PC）②" sheetId="72" r:id="rId15"/>
    <sheet name="調査票（騒音）①" sheetId="57" r:id="rId16"/>
    <sheet name="調査票（騒音）②" sheetId="74" r:id="rId17"/>
    <sheet name="調査票（ダニ）①" sheetId="60" r:id="rId18"/>
    <sheet name="調査票（ダニ）②" sheetId="76" r:id="rId19"/>
    <sheet name="調査票（揮発性有機化合物）" sheetId="61" r:id="rId20"/>
    <sheet name="調査票（黒板）➀" sheetId="79" r:id="rId21"/>
    <sheet name="調査票（黒板） ②" sheetId="80" r:id="rId22"/>
    <sheet name="ア　飲料水水質（水道水）" sheetId="1" r:id="rId23"/>
    <sheet name="ア　飲料水（施設・設備）" sheetId="41" r:id="rId24"/>
    <sheet name="イ　プール（水質）①" sheetId="3" r:id="rId25"/>
    <sheet name="イ　プール（施設）①" sheetId="44" r:id="rId26"/>
    <sheet name="イ　プール（水質）②" sheetId="67" r:id="rId27"/>
    <sheet name="イ　プール（施設）②" sheetId="48" r:id="rId28"/>
    <sheet name="ウ　換気①" sheetId="7" r:id="rId29"/>
    <sheet name="ウ　換気②" sheetId="69" r:id="rId30"/>
    <sheet name="エ　照度①" sheetId="16" r:id="rId31"/>
    <sheet name="エ　照度②" sheetId="71" r:id="rId32"/>
    <sheet name="エ　照度(PC)➀" sheetId="33" r:id="rId33"/>
    <sheet name="エ　照度(PC)②" sheetId="73" r:id="rId34"/>
    <sheet name="オ　騒音①" sheetId="4" r:id="rId35"/>
    <sheet name="オ　騒音②" sheetId="75" r:id="rId36"/>
    <sheet name="カ　ダニ(契約)➀" sheetId="9" r:id="rId37"/>
    <sheet name="カ　ダニ(契約)②" sheetId="77" r:id="rId38"/>
    <sheet name="キ　揮発性有機化合物(契約)" sheetId="10" r:id="rId39"/>
  </sheets>
  <definedNames>
    <definedName name="_xlnm._FilterDatabase" localSheetId="22" hidden="1">'ア　飲料水水質（水道水）'!$U$15:$AE$15</definedName>
    <definedName name="_xlnm._FilterDatabase" localSheetId="38" hidden="1">'キ　揮発性有機化合物(契約)'!$A$16:$Z$16</definedName>
    <definedName name="_xlnm.Print_Area" localSheetId="23">'ア　飲料水（施設・設備）'!$B$13:$AC$16</definedName>
    <definedName name="_xlnm.Print_Area" localSheetId="22">'ア　飲料水水質（水道水）'!$B$13:$AF$16</definedName>
    <definedName name="_xlnm.Print_Area" localSheetId="25">'イ　プール（施設）①'!$B$13:$V$16</definedName>
    <definedName name="_xlnm.Print_Area" localSheetId="27">'イ　プール（施設）②'!$B$13:$V$16</definedName>
    <definedName name="_xlnm.Print_Area" localSheetId="24">'イ　プール（水質）①'!$B$13:$AF$16</definedName>
    <definedName name="_xlnm.Print_Area" localSheetId="26">'イ　プール（水質）②'!$B$13:$AF$16</definedName>
    <definedName name="_xlnm.Print_Area" localSheetId="28">'ウ　換気①'!$B$13:$AB$16</definedName>
    <definedName name="_xlnm.Print_Area" localSheetId="29">'ウ　換気②'!$B$13:$AB$16</definedName>
    <definedName name="_xlnm.Print_Area" localSheetId="32">'エ　照度(PC)➀'!$A$13:$S$16</definedName>
    <definedName name="_xlnm.Print_Area" localSheetId="33">'エ　照度(PC)②'!$A$13:$S$16</definedName>
    <definedName name="_xlnm.Print_Area" localSheetId="30">'エ　照度①'!$A$13:$U$16</definedName>
    <definedName name="_xlnm.Print_Area" localSheetId="31">'エ　照度②'!$A$13:$U$16</definedName>
    <definedName name="_xlnm.Print_Area" localSheetId="34">'オ　騒音①'!$B$13:$L$16</definedName>
    <definedName name="_xlnm.Print_Area" localSheetId="35">'オ　騒音②'!$B$13:$L$16</definedName>
    <definedName name="_xlnm.Print_Area" localSheetId="36">'カ　ダニ(契約)➀'!$B$13:$L$16</definedName>
    <definedName name="_xlnm.Print_Area" localSheetId="37">'カ　ダニ(契約)②'!$B$13:$L$16</definedName>
    <definedName name="_xlnm.Print_Area" localSheetId="38">'キ　揮発性有機化合物(契約)'!$B$13:$W$16</definedName>
    <definedName name="_xlnm.Print_Area" localSheetId="0">学校一覧リスト!$C$4:$C$118</definedName>
    <definedName name="_xlnm.Print_Area" localSheetId="1">選択リスト!$B$4:$B$118</definedName>
    <definedName name="_xlnm.Print_Area" localSheetId="2">注意事項!$B$11:$B$120</definedName>
    <definedName name="_xlnm.Print_Area" localSheetId="17">'調査票（ダニ）①'!$A$1:$AC$23</definedName>
    <definedName name="_xlnm.Print_Area" localSheetId="18">'調査票（ダニ）②'!$A$1:$AC$23</definedName>
    <definedName name="_xlnm.Print_Area" localSheetId="7">'調査票（プール施設）①'!$A$1:$AC$36</definedName>
    <definedName name="_xlnm.Print_Area" localSheetId="8">'調査票（プール施設）②'!$A$1:$AC$36</definedName>
    <definedName name="_xlnm.Print_Area" localSheetId="5">'調査票（プール水質）①'!$A$1:$AC$29</definedName>
    <definedName name="_xlnm.Print_Area" localSheetId="6">'調査票（プール水質）②'!$A$1:$AC$29</definedName>
    <definedName name="_xlnm.Print_Area" localSheetId="9">'調査票（換気）①'!$A$1:$AC$37</definedName>
    <definedName name="_xlnm.Print_Area" localSheetId="10">'調査票（換気）②'!$A$1:$AC$37</definedName>
    <definedName name="_xlnm.Print_Area" localSheetId="19">'調査票（揮発性有機化合物）'!$A$1:$AC$29</definedName>
    <definedName name="_xlnm.Print_Area" localSheetId="21">'調査票（黒板） ②'!$A$1:$AC$30</definedName>
    <definedName name="_xlnm.Print_Area" localSheetId="20">'調査票（黒板）➀'!$A$1:$AC$30</definedName>
    <definedName name="_xlnm.Print_Area" localSheetId="4">'調査票（施設・設備）'!$A$1:$AC$34</definedName>
    <definedName name="_xlnm.Print_Area" localSheetId="11">'調査票（照度）①'!$A$1:$AC$50</definedName>
    <definedName name="_xlnm.Print_Area" localSheetId="13">'調査票（照度）②'!$A$1:$AC$50</definedName>
    <definedName name="_xlnm.Print_Area" localSheetId="12">'調査票（照度PC）①'!$A$1:$AC$36</definedName>
    <definedName name="_xlnm.Print_Area" localSheetId="14">'調査票（照度PC）②'!$A$1:$AC$36</definedName>
    <definedName name="_xlnm.Print_Area" localSheetId="3">'調査票（水道水）'!$A$1:$AC$34</definedName>
    <definedName name="_xlnm.Print_Area" localSheetId="15">'調査票（騒音）①'!$A$1:$AC$22</definedName>
    <definedName name="_xlnm.Print_Area" localSheetId="16">'調査票（騒音）②'!$A$1:$AC$22</definedName>
    <definedName name="_xlnm.Print_Titles" localSheetId="23">'ア　飲料水（施設・設備）'!$A:$B,'ア　飲料水（施設・設備）'!$1:$7</definedName>
    <definedName name="_xlnm.Print_Titles" localSheetId="22">'ア　飲料水水質（水道水）'!$A:$B,'ア　飲料水水質（水道水）'!$1:$7</definedName>
    <definedName name="_xlnm.Print_Titles" localSheetId="25">'イ　プール（施設）①'!$B:$B,'イ　プール（施設）①'!$1:$6</definedName>
    <definedName name="_xlnm.Print_Titles" localSheetId="27">'イ　プール（施設）②'!$B:$B,'イ　プール（施設）②'!$1:$6</definedName>
    <definedName name="_xlnm.Print_Titles" localSheetId="24">'イ　プール（水質）①'!$B:$B,'イ　プール（水質）①'!$1:$6</definedName>
    <definedName name="_xlnm.Print_Titles" localSheetId="26">'イ　プール（水質）②'!$B:$B,'イ　プール（水質）②'!$1:$6</definedName>
    <definedName name="_xlnm.Print_Titles" localSheetId="28">'ウ　換気①'!$B:$B,'ウ　換気①'!$1:$7</definedName>
    <definedName name="_xlnm.Print_Titles" localSheetId="29">'ウ　換気②'!$B:$B,'ウ　換気②'!$1:$7</definedName>
    <definedName name="_xlnm.Print_Titles" localSheetId="32">'エ　照度(PC)➀'!$A:$B,'エ　照度(PC)➀'!$1:$7</definedName>
    <definedName name="_xlnm.Print_Titles" localSheetId="33">'エ　照度(PC)②'!$A:$B,'エ　照度(PC)②'!$1:$7</definedName>
    <definedName name="_xlnm.Print_Titles" localSheetId="30">'エ　照度①'!$A:$B,'エ　照度①'!$1:$7</definedName>
    <definedName name="_xlnm.Print_Titles" localSheetId="31">'エ　照度②'!$A:$B,'エ　照度②'!$1:$7</definedName>
    <definedName name="_xlnm.Print_Titles" localSheetId="34">'オ　騒音①'!$1:$6</definedName>
    <definedName name="_xlnm.Print_Titles" localSheetId="35">'オ　騒音②'!$1:$6</definedName>
    <definedName name="_xlnm.Print_Titles" localSheetId="36">'カ　ダニ(契約)➀'!$1:$6</definedName>
    <definedName name="_xlnm.Print_Titles" localSheetId="37">'カ　ダニ(契約)②'!$1:$6</definedName>
    <definedName name="_xlnm.Print_Titles" localSheetId="38">'キ　揮発性有機化合物(契約)'!$B:$B,'キ　揮発性有機化合物(契約)'!$1:$7</definedName>
    <definedName name="_xlnm.Print_Titles" localSheetId="0">学校一覧リスト!$B:$C,学校一覧リスト!#REF!</definedName>
    <definedName name="_xlnm.Print_Titles" localSheetId="1">選択リスト!$A:$B,選択リスト!#REF!</definedName>
    <definedName name="_xlnm.Print_Titles" localSheetId="2">注意事項!$A:$B,注意事項!#REF!</definedName>
    <definedName name="曇" localSheetId="32">'エ　照度(PC)➀'!#REF!</definedName>
    <definedName name="曇" localSheetId="33">'エ　照度(PC)②'!#REF!</definedName>
    <definedName name="曇" localSheetId="31">'エ　照度②'!#REF!</definedName>
    <definedName name="曇">'エ　照度①'!#REF!</definedName>
  </definedNames>
  <calcPr calcId="191029"/>
</workbook>
</file>

<file path=xl/calcChain.xml><?xml version="1.0" encoding="utf-8"?>
<calcChain xmlns="http://schemas.openxmlformats.org/spreadsheetml/2006/main">
  <c r="D5" i="80" l="1"/>
  <c r="D5" i="79"/>
  <c r="D5" i="61"/>
  <c r="D5" i="76"/>
  <c r="B15" i="77" s="1"/>
  <c r="D5" i="60"/>
  <c r="B15" i="9" s="1"/>
  <c r="D5" i="74"/>
  <c r="B15" i="75" s="1"/>
  <c r="D5" i="57"/>
  <c r="D5" i="72"/>
  <c r="D5" i="70"/>
  <c r="D5" i="54"/>
  <c r="D5" i="51"/>
  <c r="D5" i="68"/>
  <c r="D5" i="40"/>
  <c r="D5" i="46"/>
  <c r="D5" i="45"/>
  <c r="D5" i="66"/>
  <c r="D5" i="39"/>
  <c r="D5" i="37"/>
  <c r="C15" i="1"/>
  <c r="S15" i="10"/>
  <c r="T15" i="10"/>
  <c r="B15" i="4" l="1"/>
  <c r="G15" i="67"/>
  <c r="G15" i="3"/>
  <c r="D17" i="61"/>
  <c r="V15" i="10"/>
  <c r="U15" i="10"/>
  <c r="R15" i="10"/>
  <c r="Q15" i="10"/>
  <c r="O15" i="10"/>
  <c r="N15" i="10"/>
  <c r="M15" i="10"/>
  <c r="L15" i="10"/>
  <c r="K15" i="10"/>
  <c r="J15" i="10"/>
  <c r="H15" i="10"/>
  <c r="G15" i="10"/>
  <c r="F15" i="10"/>
  <c r="E15" i="10"/>
  <c r="D15" i="10"/>
  <c r="C15" i="10"/>
  <c r="K15" i="77"/>
  <c r="I15" i="77"/>
  <c r="H15" i="77"/>
  <c r="G15" i="77"/>
  <c r="F15" i="77"/>
  <c r="E15" i="77"/>
  <c r="D15" i="77"/>
  <c r="C15" i="77"/>
  <c r="K15" i="9"/>
  <c r="I15" i="9"/>
  <c r="H15" i="9"/>
  <c r="G15" i="9"/>
  <c r="F15" i="9"/>
  <c r="E15" i="9"/>
  <c r="D15" i="9"/>
  <c r="C15" i="9"/>
  <c r="K15" i="75"/>
  <c r="J15" i="75"/>
  <c r="I15" i="75"/>
  <c r="H15" i="75"/>
  <c r="G15" i="75"/>
  <c r="F15" i="75"/>
  <c r="E15" i="75"/>
  <c r="D15" i="75"/>
  <c r="C15" i="75"/>
  <c r="K15" i="4"/>
  <c r="J15" i="4"/>
  <c r="I15" i="4"/>
  <c r="H15" i="4"/>
  <c r="G15" i="4"/>
  <c r="F15" i="4"/>
  <c r="E15" i="4"/>
  <c r="D15" i="4"/>
  <c r="C15" i="4"/>
  <c r="R15" i="73"/>
  <c r="Q15" i="73"/>
  <c r="N15" i="73"/>
  <c r="J15" i="73"/>
  <c r="I15" i="73"/>
  <c r="H15" i="73"/>
  <c r="G15" i="73"/>
  <c r="F15" i="73"/>
  <c r="E15" i="73"/>
  <c r="D15" i="73"/>
  <c r="C15" i="73"/>
  <c r="O29" i="54"/>
  <c r="L15" i="33" s="1"/>
  <c r="O29" i="72"/>
  <c r="L15" i="73" s="1"/>
  <c r="G29" i="54"/>
  <c r="K15" i="33" s="1"/>
  <c r="G29" i="72"/>
  <c r="K15" i="73" s="1"/>
  <c r="R15" i="33"/>
  <c r="Q15" i="33"/>
  <c r="N15" i="33"/>
  <c r="J15" i="33"/>
  <c r="I15" i="33"/>
  <c r="H15" i="33"/>
  <c r="G15" i="33"/>
  <c r="F15" i="33"/>
  <c r="E15" i="33"/>
  <c r="D15" i="33"/>
  <c r="C15" i="33"/>
  <c r="T15" i="71"/>
  <c r="S15" i="71"/>
  <c r="T15" i="16"/>
  <c r="S15" i="16"/>
  <c r="R15" i="71"/>
  <c r="N15" i="71"/>
  <c r="J15" i="71"/>
  <c r="I15" i="71"/>
  <c r="H15" i="71"/>
  <c r="F15" i="71"/>
  <c r="E15" i="71"/>
  <c r="D15" i="71"/>
  <c r="C15" i="71"/>
  <c r="F15" i="16"/>
  <c r="R15" i="16"/>
  <c r="N15" i="16"/>
  <c r="J15" i="16"/>
  <c r="I15" i="16"/>
  <c r="H15" i="16"/>
  <c r="E15" i="16"/>
  <c r="D15" i="16"/>
  <c r="C15" i="16"/>
  <c r="N15" i="67"/>
  <c r="M15" i="67"/>
  <c r="L15" i="67"/>
  <c r="K15" i="67"/>
  <c r="J15" i="67"/>
  <c r="I15" i="67"/>
  <c r="H15" i="67"/>
  <c r="F15" i="67"/>
  <c r="E15" i="67"/>
  <c r="D15" i="67"/>
  <c r="C15" i="67"/>
  <c r="AE15" i="3"/>
  <c r="AD15" i="3"/>
  <c r="AC15" i="3"/>
  <c r="AB15" i="3"/>
  <c r="AA15" i="3"/>
  <c r="Z15" i="3"/>
  <c r="Y15" i="3"/>
  <c r="X15" i="3"/>
  <c r="W15" i="3"/>
  <c r="V15" i="3"/>
  <c r="U15" i="3"/>
  <c r="T15" i="3"/>
  <c r="S15" i="3"/>
  <c r="R15" i="3"/>
  <c r="Q15" i="3"/>
  <c r="P15" i="3"/>
  <c r="O15" i="3"/>
  <c r="AF15" i="67"/>
  <c r="AE15" i="67"/>
  <c r="AD15" i="67"/>
  <c r="AC15" i="67"/>
  <c r="AB15" i="67"/>
  <c r="AA15" i="67"/>
  <c r="Z15" i="67"/>
  <c r="Y15" i="67"/>
  <c r="X15" i="67"/>
  <c r="W15" i="67"/>
  <c r="V15" i="67"/>
  <c r="U15" i="67"/>
  <c r="T15" i="67"/>
  <c r="S15" i="67"/>
  <c r="R15" i="67"/>
  <c r="Q15" i="67"/>
  <c r="P15" i="67"/>
  <c r="O15" i="67"/>
  <c r="B15" i="67"/>
  <c r="AA15" i="69"/>
  <c r="Z15" i="69"/>
  <c r="Y15" i="69"/>
  <c r="X15" i="69"/>
  <c r="W15" i="69"/>
  <c r="V15" i="69"/>
  <c r="U15" i="69"/>
  <c r="T15" i="69"/>
  <c r="S15" i="69"/>
  <c r="R15" i="69"/>
  <c r="Q15" i="69"/>
  <c r="P15" i="69"/>
  <c r="O15" i="69"/>
  <c r="N15" i="69"/>
  <c r="M15" i="69"/>
  <c r="L15" i="69"/>
  <c r="K15" i="69"/>
  <c r="J15" i="69"/>
  <c r="I15" i="69"/>
  <c r="H15" i="69"/>
  <c r="G15" i="69"/>
  <c r="F15" i="69"/>
  <c r="E15" i="69"/>
  <c r="D15" i="69"/>
  <c r="C15" i="69"/>
  <c r="AA15" i="7"/>
  <c r="Z15" i="7"/>
  <c r="Y15" i="7"/>
  <c r="X15" i="7"/>
  <c r="W15" i="7"/>
  <c r="V15" i="7"/>
  <c r="U15" i="7"/>
  <c r="T15" i="7"/>
  <c r="S15" i="7"/>
  <c r="R15" i="7"/>
  <c r="Q15" i="7"/>
  <c r="P15" i="7"/>
  <c r="O15" i="7"/>
  <c r="N15" i="7"/>
  <c r="M15" i="7"/>
  <c r="L15" i="7"/>
  <c r="K15" i="7"/>
  <c r="J15" i="7"/>
  <c r="I15" i="7"/>
  <c r="H15" i="7"/>
  <c r="G15" i="7"/>
  <c r="F15" i="7"/>
  <c r="E15" i="7"/>
  <c r="D15" i="7"/>
  <c r="C15" i="7"/>
  <c r="U15" i="48"/>
  <c r="T15" i="48"/>
  <c r="S15" i="48"/>
  <c r="R15" i="48"/>
  <c r="Q15" i="48"/>
  <c r="P15" i="48"/>
  <c r="N15" i="48"/>
  <c r="M15" i="48"/>
  <c r="L15" i="48"/>
  <c r="K15" i="48"/>
  <c r="J15" i="48"/>
  <c r="I15" i="48"/>
  <c r="H15" i="48"/>
  <c r="G15" i="48"/>
  <c r="F15" i="48"/>
  <c r="E15" i="48"/>
  <c r="D15" i="48"/>
  <c r="C15" i="48"/>
  <c r="U15" i="44"/>
  <c r="T15" i="44"/>
  <c r="S15" i="44"/>
  <c r="R15" i="44"/>
  <c r="Q15" i="44"/>
  <c r="P15" i="44"/>
  <c r="O15" i="44"/>
  <c r="N15" i="44"/>
  <c r="M15" i="44"/>
  <c r="L15" i="44"/>
  <c r="K15" i="44"/>
  <c r="J15" i="44"/>
  <c r="I15" i="44"/>
  <c r="H15" i="44"/>
  <c r="G15" i="44"/>
  <c r="F15" i="44"/>
  <c r="E15" i="44"/>
  <c r="D15" i="44"/>
  <c r="C15" i="44"/>
  <c r="N15" i="3"/>
  <c r="M15" i="3"/>
  <c r="L15" i="3"/>
  <c r="K15" i="3"/>
  <c r="J15" i="3"/>
  <c r="I15" i="3"/>
  <c r="H15" i="3"/>
  <c r="F15" i="3"/>
  <c r="E15" i="3"/>
  <c r="D15" i="3"/>
  <c r="C15" i="3"/>
  <c r="AC15" i="41"/>
  <c r="AB15" i="41"/>
  <c r="AA15" i="41"/>
  <c r="Z15" i="41"/>
  <c r="Y15" i="41"/>
  <c r="X15" i="41"/>
  <c r="W15" i="41"/>
  <c r="V15" i="41"/>
  <c r="U15" i="41"/>
  <c r="T15" i="41"/>
  <c r="S15" i="41"/>
  <c r="R15" i="41"/>
  <c r="Q15" i="41"/>
  <c r="P15" i="41"/>
  <c r="O15" i="41"/>
  <c r="N15" i="41"/>
  <c r="M15" i="41"/>
  <c r="L15" i="41"/>
  <c r="K15" i="41"/>
  <c r="J15" i="41" s="1"/>
  <c r="I15" i="41"/>
  <c r="H15" i="41"/>
  <c r="G15" i="41"/>
  <c r="F15" i="41"/>
  <c r="E15" i="41"/>
  <c r="D15" i="41"/>
  <c r="C15" i="41"/>
  <c r="D15" i="1"/>
  <c r="E15" i="1"/>
  <c r="F15" i="1"/>
  <c r="G15" i="1"/>
  <c r="T15" i="1"/>
  <c r="H15" i="1"/>
  <c r="I15" i="1"/>
  <c r="AE15" i="1"/>
  <c r="AD15" i="1"/>
  <c r="AC15" i="1"/>
  <c r="AB15" i="1"/>
  <c r="AA15" i="1"/>
  <c r="Z15" i="1"/>
  <c r="Y15" i="1"/>
  <c r="X15" i="1"/>
  <c r="W15" i="1"/>
  <c r="V15" i="1"/>
  <c r="U15" i="1"/>
  <c r="S15" i="1"/>
  <c r="R15" i="1"/>
  <c r="Q15" i="1"/>
  <c r="P15" i="1"/>
  <c r="O15" i="1"/>
  <c r="N15" i="1"/>
  <c r="M15" i="1"/>
  <c r="L15" i="1"/>
  <c r="K15" i="1"/>
  <c r="J15" i="1"/>
  <c r="Y29" i="72" l="1"/>
  <c r="M15" i="73" s="1"/>
  <c r="Y29" i="54"/>
  <c r="O43" i="70"/>
  <c r="P15" i="71" s="1"/>
  <c r="G43" i="70"/>
  <c r="O29" i="70"/>
  <c r="L15" i="71" s="1"/>
  <c r="G29" i="70"/>
  <c r="T11" i="70"/>
  <c r="G15" i="71" s="1"/>
  <c r="O43" i="51"/>
  <c r="P15" i="16" s="1"/>
  <c r="G43" i="51"/>
  <c r="O29" i="51"/>
  <c r="L15" i="16" s="1"/>
  <c r="G29" i="51"/>
  <c r="T11" i="51"/>
  <c r="G15" i="16" s="1"/>
  <c r="AE14" i="76"/>
  <c r="J15" i="77" s="1" a="1"/>
  <c r="J15" i="77" s="1"/>
  <c r="Y43" i="70" l="1"/>
  <c r="Q15" i="71" s="1"/>
  <c r="O15" i="71"/>
  <c r="Y29" i="70"/>
  <c r="M15" i="71" s="1"/>
  <c r="K15" i="71"/>
  <c r="Y43" i="51"/>
  <c r="Q15" i="16" s="1"/>
  <c r="O15" i="16"/>
  <c r="Y29" i="51"/>
  <c r="M15" i="16" s="1"/>
  <c r="K15" i="16"/>
  <c r="AE14" i="60"/>
  <c r="J15" i="9" s="1" a="1"/>
  <c r="J15" i="9" s="1"/>
  <c r="P15" i="73"/>
  <c r="O15" i="73"/>
  <c r="P15" i="33"/>
  <c r="O15" i="33"/>
  <c r="O12" i="71" l="1"/>
  <c r="Q12" i="71"/>
  <c r="L15" i="77"/>
  <c r="K7" i="77"/>
  <c r="G11" i="77"/>
  <c r="F11" i="77"/>
  <c r="L15" i="9"/>
  <c r="L15" i="75"/>
  <c r="K11" i="75"/>
  <c r="J10" i="75"/>
  <c r="I11" i="75"/>
  <c r="H11" i="75"/>
  <c r="H8" i="75"/>
  <c r="H7" i="75"/>
  <c r="S15" i="73"/>
  <c r="R11" i="73"/>
  <c r="Q12" i="73"/>
  <c r="N11" i="73"/>
  <c r="L9" i="73"/>
  <c r="K9" i="73"/>
  <c r="B15" i="73"/>
  <c r="M13" i="73"/>
  <c r="R9" i="73"/>
  <c r="T11" i="72"/>
  <c r="T11" i="54"/>
  <c r="U15" i="71"/>
  <c r="T12" i="71"/>
  <c r="S12" i="71"/>
  <c r="R12" i="71"/>
  <c r="P8" i="71"/>
  <c r="N12" i="71"/>
  <c r="B15" i="71"/>
  <c r="Q13" i="71"/>
  <c r="M13" i="71"/>
  <c r="P9" i="71"/>
  <c r="N9" i="71"/>
  <c r="R8" i="71"/>
  <c r="AB15" i="69"/>
  <c r="Z12" i="69"/>
  <c r="Y12" i="69"/>
  <c r="X8" i="69"/>
  <c r="W11" i="69"/>
  <c r="V11" i="69"/>
  <c r="U11" i="69"/>
  <c r="T8" i="69"/>
  <c r="S12" i="69"/>
  <c r="R12" i="69"/>
  <c r="Q11" i="69"/>
  <c r="P9" i="69"/>
  <c r="O11" i="69"/>
  <c r="N12" i="69"/>
  <c r="B15" i="69"/>
  <c r="Y9" i="69"/>
  <c r="R8" i="69"/>
  <c r="O8" i="69"/>
  <c r="AB10" i="67"/>
  <c r="AA7" i="67"/>
  <c r="Y10" i="67"/>
  <c r="X7" i="67"/>
  <c r="W10" i="67"/>
  <c r="V11" i="67"/>
  <c r="U7" i="67"/>
  <c r="S10" i="67"/>
  <c r="R7" i="67"/>
  <c r="Q7" i="67"/>
  <c r="P7" i="67"/>
  <c r="O7" i="67"/>
  <c r="N7" i="67"/>
  <c r="M8" i="67"/>
  <c r="L8" i="67"/>
  <c r="K8" i="67"/>
  <c r="J7" i="67"/>
  <c r="I7" i="67"/>
  <c r="H7" i="67"/>
  <c r="F11" i="67"/>
  <c r="E11" i="67"/>
  <c r="Z11" i="67"/>
  <c r="X8" i="67"/>
  <c r="R8" i="67"/>
  <c r="T11" i="67"/>
  <c r="K11" i="67"/>
  <c r="I11" i="67"/>
  <c r="Z10" i="67"/>
  <c r="T10" i="67"/>
  <c r="K10" i="67"/>
  <c r="Z8" i="67"/>
  <c r="T8" i="67"/>
  <c r="S8" i="67"/>
  <c r="Q8" i="67"/>
  <c r="P8" i="67"/>
  <c r="N8" i="67"/>
  <c r="Z7" i="67"/>
  <c r="T7" i="67"/>
  <c r="S7" i="67"/>
  <c r="K7" i="67"/>
  <c r="W15" i="10"/>
  <c r="P13" i="10"/>
  <c r="K8" i="73" l="1"/>
  <c r="K10" i="73" s="1"/>
  <c r="O12" i="69"/>
  <c r="T12" i="69"/>
  <c r="U8" i="69"/>
  <c r="N9" i="69"/>
  <c r="O9" i="69"/>
  <c r="O10" i="69" s="1"/>
  <c r="Z9" i="69"/>
  <c r="N8" i="69"/>
  <c r="Q8" i="69"/>
  <c r="N11" i="69"/>
  <c r="Z11" i="69"/>
  <c r="F10" i="77"/>
  <c r="N11" i="71"/>
  <c r="S11" i="71"/>
  <c r="N8" i="71"/>
  <c r="N10" i="71" s="1"/>
  <c r="V12" i="69"/>
  <c r="X9" i="69"/>
  <c r="X10" i="69" s="1"/>
  <c r="V8" i="69"/>
  <c r="U12" i="69"/>
  <c r="Y7" i="67"/>
  <c r="Y11" i="67"/>
  <c r="X11" i="67"/>
  <c r="W7" i="67"/>
  <c r="S11" i="67"/>
  <c r="L11" i="67"/>
  <c r="L7" i="67"/>
  <c r="L9" i="67" s="1"/>
  <c r="H10" i="67"/>
  <c r="H11" i="67"/>
  <c r="Q11" i="73"/>
  <c r="R12" i="73"/>
  <c r="M15" i="33"/>
  <c r="L8" i="71"/>
  <c r="L9" i="71"/>
  <c r="M11" i="71"/>
  <c r="K11" i="71"/>
  <c r="K12" i="71"/>
  <c r="M11" i="73"/>
  <c r="M12" i="73"/>
  <c r="N8" i="73"/>
  <c r="E7" i="67"/>
  <c r="N9" i="73"/>
  <c r="N10" i="73" s="1"/>
  <c r="K12" i="73"/>
  <c r="L8" i="73"/>
  <c r="L10" i="73" s="1"/>
  <c r="P11" i="69"/>
  <c r="K8" i="77"/>
  <c r="K9" i="77" s="1"/>
  <c r="W11" i="67"/>
  <c r="X12" i="69"/>
  <c r="F7" i="67"/>
  <c r="Z8" i="69"/>
  <c r="X11" i="69"/>
  <c r="P12" i="69"/>
  <c r="R9" i="71"/>
  <c r="R10" i="71" s="1"/>
  <c r="L12" i="71"/>
  <c r="M10" i="67"/>
  <c r="V8" i="67"/>
  <c r="M11" i="67"/>
  <c r="M7" i="67"/>
  <c r="M9" i="67" s="1"/>
  <c r="H8" i="67"/>
  <c r="H9" i="67" s="1"/>
  <c r="W8" i="67"/>
  <c r="W9" i="67" s="1"/>
  <c r="N11" i="67"/>
  <c r="N12" i="73"/>
  <c r="J8" i="75"/>
  <c r="G10" i="77"/>
  <c r="N10" i="67"/>
  <c r="R11" i="69"/>
  <c r="Y8" i="67"/>
  <c r="R11" i="67"/>
  <c r="P8" i="69"/>
  <c r="P10" i="69" s="1"/>
  <c r="T11" i="69"/>
  <c r="K10" i="75"/>
  <c r="Q11" i="71"/>
  <c r="H9" i="75"/>
  <c r="H10" i="75"/>
  <c r="I8" i="75"/>
  <c r="O11" i="71"/>
  <c r="P12" i="71"/>
  <c r="P10" i="71"/>
  <c r="P11" i="71"/>
  <c r="Q12" i="69"/>
  <c r="Q9" i="69"/>
  <c r="W8" i="69"/>
  <c r="W9" i="69"/>
  <c r="W12" i="69"/>
  <c r="N9" i="67"/>
  <c r="J10" i="67"/>
  <c r="V10" i="67"/>
  <c r="K9" i="67"/>
  <c r="P9" i="67"/>
  <c r="AB11" i="67"/>
  <c r="AB7" i="67"/>
  <c r="S9" i="67"/>
  <c r="AB8" i="67"/>
  <c r="V7" i="67"/>
  <c r="T9" i="67"/>
  <c r="E10" i="67"/>
  <c r="P15" i="10"/>
  <c r="K7" i="75"/>
  <c r="J11" i="75"/>
  <c r="I7" i="75"/>
  <c r="K8" i="75"/>
  <c r="I10" i="75"/>
  <c r="J7" i="75"/>
  <c r="R8" i="73"/>
  <c r="R10" i="73" s="1"/>
  <c r="K11" i="73"/>
  <c r="L11" i="73"/>
  <c r="L12" i="73"/>
  <c r="T9" i="71"/>
  <c r="T11" i="71"/>
  <c r="T8" i="71"/>
  <c r="L11" i="71"/>
  <c r="R11" i="71"/>
  <c r="S11" i="69"/>
  <c r="Y11" i="69"/>
  <c r="S8" i="69"/>
  <c r="Y8" i="69"/>
  <c r="Y10" i="69" s="1"/>
  <c r="J11" i="67"/>
  <c r="J8" i="67"/>
  <c r="J9" i="67" s="1"/>
  <c r="Z9" i="67"/>
  <c r="X9" i="67"/>
  <c r="R9" i="67"/>
  <c r="Q9" i="67"/>
  <c r="L10" i="67"/>
  <c r="U10" i="67"/>
  <c r="AA10" i="67"/>
  <c r="I8" i="67"/>
  <c r="I9" i="67" s="1"/>
  <c r="O8" i="67"/>
  <c r="O9" i="67" s="1"/>
  <c r="U8" i="67"/>
  <c r="U9" i="67" s="1"/>
  <c r="AA8" i="67"/>
  <c r="AA9" i="67" s="1"/>
  <c r="F10" i="67"/>
  <c r="U11" i="67"/>
  <c r="AA11" i="67"/>
  <c r="I10" i="67"/>
  <c r="R10" i="67"/>
  <c r="X10" i="67"/>
  <c r="I15" i="10"/>
  <c r="B15" i="10"/>
  <c r="L15" i="4"/>
  <c r="S15" i="33"/>
  <c r="B15" i="33"/>
  <c r="U15" i="16"/>
  <c r="B15" i="16"/>
  <c r="M11" i="16"/>
  <c r="V15" i="48"/>
  <c r="B15" i="48"/>
  <c r="V15" i="44"/>
  <c r="B15" i="44"/>
  <c r="AF15" i="3"/>
  <c r="J9" i="75" l="1"/>
  <c r="L10" i="71"/>
  <c r="K9" i="75"/>
  <c r="Y9" i="67"/>
  <c r="N10" i="69"/>
  <c r="Q10" i="69"/>
  <c r="Z10" i="69"/>
  <c r="M12" i="71"/>
  <c r="W10" i="69"/>
  <c r="I9" i="75"/>
  <c r="V9" i="67"/>
  <c r="AB9" i="67"/>
  <c r="T10" i="71"/>
  <c r="AB15" i="7" l="1"/>
  <c r="Z9" i="7"/>
  <c r="Y11" i="7"/>
  <c r="X11" i="7"/>
  <c r="W11" i="7"/>
  <c r="V8" i="7"/>
  <c r="U12" i="7"/>
  <c r="T11" i="7"/>
  <c r="S8" i="7"/>
  <c r="R12" i="7"/>
  <c r="Q9" i="7"/>
  <c r="P8" i="7"/>
  <c r="O8" i="7"/>
  <c r="N11" i="7"/>
  <c r="B15" i="7"/>
  <c r="AB7" i="3"/>
  <c r="AA11" i="3"/>
  <c r="Z11" i="3"/>
  <c r="Y11" i="3"/>
  <c r="X11" i="3"/>
  <c r="W11" i="3"/>
  <c r="V11" i="3"/>
  <c r="U11" i="3"/>
  <c r="T11" i="3"/>
  <c r="S11" i="3"/>
  <c r="R11" i="3"/>
  <c r="Q7" i="3"/>
  <c r="P8" i="3"/>
  <c r="O7" i="3"/>
  <c r="N8" i="3"/>
  <c r="M10" i="3"/>
  <c r="L11" i="3"/>
  <c r="K8" i="3"/>
  <c r="J11" i="3"/>
  <c r="I8" i="3"/>
  <c r="H8" i="3"/>
  <c r="F7" i="3"/>
  <c r="E7" i="3"/>
  <c r="B15" i="3"/>
  <c r="B15" i="1"/>
  <c r="AF15" i="1"/>
  <c r="AE12" i="1"/>
  <c r="AD12" i="1"/>
  <c r="AC12" i="1"/>
  <c r="AB12" i="1"/>
  <c r="AA8" i="1"/>
  <c r="Z8" i="1"/>
  <c r="Y11" i="1"/>
  <c r="X11" i="1"/>
  <c r="W11" i="1"/>
  <c r="V9" i="1"/>
  <c r="U11" i="1"/>
  <c r="R8" i="1"/>
  <c r="R9" i="1" s="1"/>
  <c r="R10" i="1" s="1"/>
  <c r="Q9" i="1"/>
  <c r="P11" i="1"/>
  <c r="O8" i="1"/>
  <c r="N8" i="1"/>
  <c r="M11" i="1"/>
  <c r="L11" i="1"/>
  <c r="K11" i="1"/>
  <c r="J9" i="1"/>
  <c r="I12" i="1"/>
  <c r="E8" i="1"/>
  <c r="W9" i="7"/>
  <c r="O11" i="7"/>
  <c r="K11" i="4"/>
  <c r="J11" i="4"/>
  <c r="K10" i="4"/>
  <c r="J10" i="4"/>
  <c r="K8" i="4"/>
  <c r="J8" i="4"/>
  <c r="J7" i="4"/>
  <c r="K7" i="4"/>
  <c r="I11" i="4"/>
  <c r="I10" i="4"/>
  <c r="I8" i="4"/>
  <c r="I7" i="4"/>
  <c r="H11" i="4"/>
  <c r="H10" i="4"/>
  <c r="H8" i="4"/>
  <c r="H7" i="4"/>
  <c r="K8" i="9"/>
  <c r="K7" i="9"/>
  <c r="M13" i="33"/>
  <c r="R12" i="33"/>
  <c r="Q12" i="33"/>
  <c r="N12" i="33"/>
  <c r="M12" i="33"/>
  <c r="L12" i="33"/>
  <c r="K12" i="33"/>
  <c r="R11" i="33"/>
  <c r="Q11" i="33"/>
  <c r="N11" i="33"/>
  <c r="M11" i="33"/>
  <c r="L11" i="33"/>
  <c r="K11" i="33"/>
  <c r="R9" i="33"/>
  <c r="R10" i="33" s="1"/>
  <c r="N9" i="33"/>
  <c r="L9" i="33"/>
  <c r="K9" i="33"/>
  <c r="R8" i="33"/>
  <c r="N8" i="33"/>
  <c r="L8" i="33"/>
  <c r="K8" i="33"/>
  <c r="AB11" i="3"/>
  <c r="AB8" i="3"/>
  <c r="Y8" i="3"/>
  <c r="S8" i="3"/>
  <c r="Q13" i="16"/>
  <c r="M13" i="16"/>
  <c r="T12" i="16"/>
  <c r="S12" i="16"/>
  <c r="R12" i="16"/>
  <c r="Q12" i="16"/>
  <c r="P12" i="16"/>
  <c r="O12" i="16"/>
  <c r="N12" i="16"/>
  <c r="M12" i="16"/>
  <c r="L12" i="16"/>
  <c r="K12" i="16"/>
  <c r="T11" i="16"/>
  <c r="S11" i="16"/>
  <c r="R11" i="16"/>
  <c r="Q11" i="16"/>
  <c r="P11" i="16"/>
  <c r="O11" i="16"/>
  <c r="N11" i="16"/>
  <c r="L11" i="16"/>
  <c r="K11" i="16"/>
  <c r="T9" i="16"/>
  <c r="R9" i="16"/>
  <c r="P9" i="16"/>
  <c r="N9" i="16"/>
  <c r="L9" i="16"/>
  <c r="T8" i="16"/>
  <c r="R8" i="16"/>
  <c r="P8" i="16"/>
  <c r="N8" i="16"/>
  <c r="L8" i="16"/>
  <c r="V9" i="10"/>
  <c r="U9" i="10"/>
  <c r="T9" i="10"/>
  <c r="S9" i="10"/>
  <c r="R9" i="10"/>
  <c r="R8" i="10"/>
  <c r="S8" i="10"/>
  <c r="T8" i="10"/>
  <c r="U8" i="10"/>
  <c r="V8" i="10"/>
  <c r="R11" i="10"/>
  <c r="S11" i="10"/>
  <c r="T11" i="10"/>
  <c r="U11" i="10"/>
  <c r="V11" i="10"/>
  <c r="R12" i="10"/>
  <c r="S12" i="10"/>
  <c r="T12" i="10"/>
  <c r="U12" i="10"/>
  <c r="V12" i="10"/>
  <c r="Q9" i="10"/>
  <c r="Q12" i="10"/>
  <c r="Q11" i="10"/>
  <c r="Q8" i="10"/>
  <c r="G11" i="9"/>
  <c r="G10" i="9"/>
  <c r="F11" i="9"/>
  <c r="F10" i="9"/>
  <c r="AC9" i="1"/>
  <c r="M9" i="1"/>
  <c r="N10" i="33" l="1"/>
  <c r="N10" i="16"/>
  <c r="P10" i="16"/>
  <c r="V7" i="3"/>
  <c r="X9" i="7"/>
  <c r="O9" i="7"/>
  <c r="O10" i="7" s="1"/>
  <c r="W8" i="3"/>
  <c r="W10" i="3"/>
  <c r="Q8" i="3"/>
  <c r="Q9" i="3" s="1"/>
  <c r="M7" i="3"/>
  <c r="S7" i="3"/>
  <c r="S9" i="3" s="1"/>
  <c r="Q10" i="10"/>
  <c r="W7" i="3"/>
  <c r="M8" i="3"/>
  <c r="M9" i="3" s="1"/>
  <c r="L10" i="3"/>
  <c r="AC11" i="1"/>
  <c r="W12" i="1"/>
  <c r="K10" i="33"/>
  <c r="T10" i="16"/>
  <c r="Q8" i="7"/>
  <c r="Q10" i="7" s="1"/>
  <c r="W12" i="7"/>
  <c r="W8" i="7"/>
  <c r="W10" i="7" s="1"/>
  <c r="Q11" i="7"/>
  <c r="AA10" i="3"/>
  <c r="N7" i="3"/>
  <c r="N9" i="3" s="1"/>
  <c r="K9" i="4"/>
  <c r="S10" i="10"/>
  <c r="R10" i="16"/>
  <c r="L10" i="16"/>
  <c r="V12" i="7"/>
  <c r="V11" i="7"/>
  <c r="T8" i="7"/>
  <c r="Z12" i="7"/>
  <c r="Q12" i="7"/>
  <c r="P9" i="7"/>
  <c r="P10" i="7" s="1"/>
  <c r="P12" i="7"/>
  <c r="P11" i="7"/>
  <c r="X12" i="7"/>
  <c r="O12" i="7"/>
  <c r="Z11" i="7"/>
  <c r="Z8" i="7"/>
  <c r="Z10" i="7" s="1"/>
  <c r="R8" i="7"/>
  <c r="R11" i="7"/>
  <c r="T12" i="7"/>
  <c r="Y12" i="7"/>
  <c r="Y8" i="7"/>
  <c r="Y9" i="7"/>
  <c r="U8" i="7"/>
  <c r="U11" i="7"/>
  <c r="S11" i="7"/>
  <c r="S12" i="7"/>
  <c r="N9" i="7"/>
  <c r="AB10" i="3"/>
  <c r="AA8" i="3"/>
  <c r="K11" i="3"/>
  <c r="K7" i="3"/>
  <c r="K9" i="3" s="1"/>
  <c r="K10" i="3"/>
  <c r="Z7" i="3"/>
  <c r="T8" i="3"/>
  <c r="T10" i="3"/>
  <c r="N10" i="3"/>
  <c r="N11" i="3"/>
  <c r="M11" i="3"/>
  <c r="X10" i="3"/>
  <c r="L7" i="3"/>
  <c r="L8" i="3"/>
  <c r="H10" i="3"/>
  <c r="H7" i="3"/>
  <c r="H9" i="3" s="1"/>
  <c r="O8" i="3"/>
  <c r="O9" i="3" s="1"/>
  <c r="I10" i="3"/>
  <c r="V10" i="3"/>
  <c r="I7" i="3"/>
  <c r="I9" i="3" s="1"/>
  <c r="U8" i="3"/>
  <c r="U10" i="3"/>
  <c r="V8" i="3"/>
  <c r="U7" i="3"/>
  <c r="AA7" i="3"/>
  <c r="Y7" i="3"/>
  <c r="Y9" i="3" s="1"/>
  <c r="Y10" i="3"/>
  <c r="X7" i="3"/>
  <c r="X8" i="3"/>
  <c r="R10" i="3"/>
  <c r="R7" i="3"/>
  <c r="R8" i="3"/>
  <c r="J7" i="3"/>
  <c r="F11" i="3"/>
  <c r="F10" i="3"/>
  <c r="E10" i="3"/>
  <c r="I11" i="3"/>
  <c r="V10" i="10"/>
  <c r="U10" i="10"/>
  <c r="J9" i="4"/>
  <c r="I9" i="4"/>
  <c r="L10" i="33"/>
  <c r="E11" i="3"/>
  <c r="J8" i="3"/>
  <c r="H11" i="3"/>
  <c r="M8" i="1"/>
  <c r="M10" i="1" s="1"/>
  <c r="X8" i="7"/>
  <c r="N12" i="7"/>
  <c r="N8" i="7"/>
  <c r="P7" i="3"/>
  <c r="P9" i="3" s="1"/>
  <c r="Z8" i="3"/>
  <c r="Z10" i="3"/>
  <c r="T7" i="3"/>
  <c r="S10" i="3"/>
  <c r="J10" i="3"/>
  <c r="Q11" i="1"/>
  <c r="U12" i="1"/>
  <c r="U8" i="1"/>
  <c r="W8" i="1"/>
  <c r="L8" i="1"/>
  <c r="AC8" i="1"/>
  <c r="AC10" i="1" s="1"/>
  <c r="K9" i="1"/>
  <c r="AD8" i="1"/>
  <c r="AD9" i="1" s="1"/>
  <c r="AD10" i="1" s="1"/>
  <c r="I11" i="1"/>
  <c r="W9" i="1"/>
  <c r="K8" i="1"/>
  <c r="K12" i="1"/>
  <c r="Q8" i="1"/>
  <c r="Q10" i="1" s="1"/>
  <c r="Q12" i="1"/>
  <c r="Y9" i="1"/>
  <c r="R12" i="1"/>
  <c r="V8" i="1"/>
  <c r="V10" i="1" s="1"/>
  <c r="I9" i="1"/>
  <c r="I8" i="1"/>
  <c r="M12" i="1"/>
  <c r="Y12" i="1"/>
  <c r="P9" i="1"/>
  <c r="P12" i="1"/>
  <c r="Y8" i="1"/>
  <c r="P8" i="1"/>
  <c r="J8" i="1"/>
  <c r="J10" i="1" s="1"/>
  <c r="AD11" i="1"/>
  <c r="L12" i="1"/>
  <c r="X9" i="1"/>
  <c r="X12" i="1"/>
  <c r="L9" i="1"/>
  <c r="R11" i="1"/>
  <c r="AB11" i="1"/>
  <c r="AB9" i="1"/>
  <c r="AB8" i="1"/>
  <c r="AE11" i="1"/>
  <c r="X8" i="1"/>
  <c r="U9" i="1"/>
  <c r="H9" i="4"/>
  <c r="AB9" i="3"/>
  <c r="R10" i="10"/>
  <c r="T10" i="10"/>
  <c r="K9" i="9"/>
  <c r="W9" i="3" l="1"/>
  <c r="R9" i="3"/>
  <c r="U9" i="3"/>
  <c r="AA9" i="3"/>
  <c r="W10" i="1"/>
  <c r="V9" i="3"/>
  <c r="L9" i="3"/>
  <c r="X10" i="7"/>
  <c r="Z9" i="3"/>
  <c r="X9" i="3"/>
  <c r="N10" i="7"/>
  <c r="Y10" i="7"/>
  <c r="T9" i="3"/>
  <c r="J9" i="3"/>
  <c r="U10" i="1"/>
  <c r="L10" i="1"/>
  <c r="K10" i="1"/>
  <c r="I10" i="1"/>
  <c r="Y10" i="1"/>
  <c r="X10" i="1"/>
  <c r="P10" i="1"/>
  <c r="AB10" i="1"/>
  <c r="S12" i="1"/>
  <c r="E12" i="1"/>
  <c r="S11" i="1"/>
  <c r="E11" i="1"/>
  <c r="B15" i="41"/>
</calcChain>
</file>

<file path=xl/comments1.xml><?xml version="1.0" encoding="utf-8"?>
<comments xmlns="http://schemas.openxmlformats.org/spreadsheetml/2006/main">
  <authors>
    <author>nypc03</author>
  </authors>
  <commentList>
    <comment ref="D5" authorId="0" shapeId="0">
      <text>
        <r>
          <rPr>
            <sz val="9"/>
            <color indexed="81"/>
            <rFont val="MS P ゴシック"/>
            <family val="3"/>
            <charset val="128"/>
          </rPr>
          <t>プルダウンより選択
（掲載順は学校一覧シート参照）</t>
        </r>
      </text>
    </comment>
    <comment ref="D7" authorId="0" shapeId="0">
      <text>
        <r>
          <rPr>
            <sz val="9"/>
            <color indexed="81"/>
            <rFont val="MS P ゴシック"/>
            <family val="3"/>
            <charset val="128"/>
          </rPr>
          <t>年月日の間に「/」
（記載例）2023/6/1</t>
        </r>
      </text>
    </comment>
    <comment ref="Q7" authorId="0" shapeId="0">
      <text>
        <r>
          <rPr>
            <sz val="9"/>
            <color indexed="81"/>
            <rFont val="MS P ゴシック"/>
            <family val="3"/>
            <charset val="128"/>
          </rPr>
          <t>プルダウンより選択</t>
        </r>
      </text>
    </comment>
    <comment ref="J9" authorId="0" shapeId="0">
      <text>
        <r>
          <rPr>
            <sz val="9"/>
            <color indexed="81"/>
            <rFont val="MS P ゴシック"/>
            <family val="3"/>
            <charset val="128"/>
          </rPr>
          <t>プルダウンより選択</t>
        </r>
      </text>
    </comment>
    <comment ref="D10" authorId="0" shapeId="0">
      <text>
        <r>
          <rPr>
            <sz val="9"/>
            <color indexed="81"/>
            <rFont val="MS P ゴシック"/>
            <family val="3"/>
            <charset val="128"/>
          </rPr>
          <t>プルダウンより選択</t>
        </r>
      </text>
    </comment>
    <comment ref="O11" authorId="0" shapeId="0">
      <text>
        <r>
          <rPr>
            <sz val="9"/>
            <color indexed="81"/>
            <rFont val="MS P ゴシック"/>
            <family val="3"/>
            <charset val="128"/>
          </rPr>
          <t>プルダウンより選択</t>
        </r>
      </text>
    </comment>
    <comment ref="D16" authorId="0" shapeId="0">
      <text>
        <r>
          <rPr>
            <sz val="9"/>
            <color indexed="81"/>
            <rFont val="MS P ゴシック"/>
            <family val="3"/>
            <charset val="128"/>
          </rPr>
          <t>プルダウンより選択</t>
        </r>
      </text>
    </comment>
    <comment ref="N16" authorId="0" shapeId="0">
      <text>
        <r>
          <rPr>
            <sz val="9"/>
            <color indexed="81"/>
            <rFont val="MS P ゴシック"/>
            <family val="3"/>
            <charset val="128"/>
          </rPr>
          <t>プルダウンより選択</t>
        </r>
      </text>
    </comment>
    <comment ref="D20" authorId="0" shapeId="0">
      <text>
        <r>
          <rPr>
            <sz val="9"/>
            <color indexed="81"/>
            <rFont val="MS P ゴシック"/>
            <family val="3"/>
            <charset val="128"/>
          </rPr>
          <t>プルダウンより選択</t>
        </r>
      </text>
    </comment>
    <comment ref="N20" authorId="0" shapeId="0">
      <text>
        <r>
          <rPr>
            <sz val="9"/>
            <color indexed="81"/>
            <rFont val="MS P ゴシック"/>
            <family val="3"/>
            <charset val="128"/>
          </rPr>
          <t>プルダウンより選択</t>
        </r>
      </text>
    </comment>
    <comment ref="D21" authorId="0" shapeId="0">
      <text>
        <r>
          <rPr>
            <sz val="9"/>
            <color indexed="81"/>
            <rFont val="MS P ゴシック"/>
            <family val="3"/>
            <charset val="128"/>
          </rPr>
          <t>プルダウンより選択</t>
        </r>
      </text>
    </comment>
    <comment ref="N21" authorId="0" shapeId="0">
      <text>
        <r>
          <rPr>
            <sz val="9"/>
            <color indexed="81"/>
            <rFont val="MS P ゴシック"/>
            <family val="3"/>
            <charset val="128"/>
          </rPr>
          <t>プルダウンより選択</t>
        </r>
      </text>
    </comment>
  </commentList>
</comments>
</file>

<file path=xl/comments10.xml><?xml version="1.0" encoding="utf-8"?>
<comments xmlns="http://schemas.openxmlformats.org/spreadsheetml/2006/main">
  <authors>
    <author>nypc03</author>
  </authors>
  <commentList>
    <comment ref="D7" authorId="0" shapeId="0">
      <text>
        <r>
          <rPr>
            <sz val="9"/>
            <color indexed="81"/>
            <rFont val="MS P ゴシック"/>
            <family val="3"/>
            <charset val="128"/>
          </rPr>
          <t>年月日の間に「/」
（記載例）2023/6/1</t>
        </r>
      </text>
    </comment>
    <comment ref="Q7" authorId="0" shapeId="0">
      <text>
        <r>
          <rPr>
            <sz val="9"/>
            <color indexed="81"/>
            <rFont val="MS P ゴシック"/>
            <family val="3"/>
            <charset val="128"/>
          </rPr>
          <t>プルダウンより選択</t>
        </r>
      </text>
    </comment>
    <comment ref="S7" authorId="0" shapeId="0">
      <text>
        <r>
          <rPr>
            <sz val="9"/>
            <color indexed="81"/>
            <rFont val="MS P ゴシック"/>
            <family val="3"/>
            <charset val="128"/>
          </rPr>
          <t>24時間表記
（記載例）16:20</t>
        </r>
      </text>
    </comment>
    <comment ref="AA7" authorId="0" shapeId="0">
      <text>
        <r>
          <rPr>
            <sz val="9"/>
            <color indexed="81"/>
            <rFont val="MS P ゴシック"/>
            <family val="3"/>
            <charset val="128"/>
          </rPr>
          <t>プルダウンより選択</t>
        </r>
      </text>
    </comment>
    <comment ref="D12" authorId="0" shapeId="0">
      <text>
        <r>
          <rPr>
            <sz val="9"/>
            <color indexed="81"/>
            <rFont val="MS P ゴシック"/>
            <family val="3"/>
            <charset val="128"/>
          </rPr>
          <t>プルダウンより選択</t>
        </r>
      </text>
    </comment>
    <comment ref="R12" authorId="0" shapeId="0">
      <text>
        <r>
          <rPr>
            <sz val="9"/>
            <color indexed="81"/>
            <rFont val="MS P ゴシック"/>
            <family val="3"/>
            <charset val="128"/>
          </rPr>
          <t>年月日の間に「/」
（記載例）2023/6/1</t>
        </r>
      </text>
    </comment>
    <comment ref="D13" authorId="0" shapeId="0">
      <text>
        <r>
          <rPr>
            <sz val="9"/>
            <color indexed="81"/>
            <rFont val="MS P ゴシック"/>
            <family val="3"/>
            <charset val="128"/>
          </rPr>
          <t>プルダウンより選択</t>
        </r>
      </text>
    </comment>
    <comment ref="U15" authorId="0" shapeId="0">
      <text>
        <r>
          <rPr>
            <sz val="9"/>
            <color indexed="81"/>
            <rFont val="MS P ゴシック"/>
            <family val="3"/>
            <charset val="128"/>
          </rPr>
          <t>プルダウンより選択</t>
        </r>
      </text>
    </comment>
    <comment ref="X30" authorId="0" shapeId="0">
      <text>
        <r>
          <rPr>
            <sz val="9"/>
            <color indexed="81"/>
            <rFont val="MS P ゴシック"/>
            <family val="3"/>
            <charset val="128"/>
          </rPr>
          <t>プルダウンより選択</t>
        </r>
      </text>
    </comment>
    <comment ref="X32" authorId="0" shapeId="0">
      <text>
        <r>
          <rPr>
            <sz val="9"/>
            <color indexed="81"/>
            <rFont val="MS P ゴシック"/>
            <family val="3"/>
            <charset val="128"/>
          </rPr>
          <t>プルダウンより選択</t>
        </r>
      </text>
    </comment>
  </commentList>
</comments>
</file>

<file path=xl/comments11.xml><?xml version="1.0" encoding="utf-8"?>
<comments xmlns="http://schemas.openxmlformats.org/spreadsheetml/2006/main">
  <authors>
    <author>nypc03</author>
  </authors>
  <commentList>
    <comment ref="D7" authorId="0" shapeId="0">
      <text>
        <r>
          <rPr>
            <sz val="9"/>
            <color indexed="81"/>
            <rFont val="MS P ゴシック"/>
            <family val="3"/>
            <charset val="128"/>
          </rPr>
          <t>年月日の間に「/」
（記載例）2023/6/1</t>
        </r>
      </text>
    </comment>
    <comment ref="Q7" authorId="0" shapeId="0">
      <text>
        <r>
          <rPr>
            <sz val="9"/>
            <color indexed="81"/>
            <rFont val="MS P ゴシック"/>
            <family val="3"/>
            <charset val="128"/>
          </rPr>
          <t>プルダウンより選択</t>
        </r>
      </text>
    </comment>
    <comment ref="S7" authorId="0" shapeId="0">
      <text>
        <r>
          <rPr>
            <sz val="9"/>
            <color indexed="81"/>
            <rFont val="MS P ゴシック"/>
            <family val="3"/>
            <charset val="128"/>
          </rPr>
          <t>24時間表記
（記載例）16:20</t>
        </r>
      </text>
    </comment>
    <comment ref="AA7" authorId="0" shapeId="0">
      <text>
        <r>
          <rPr>
            <sz val="9"/>
            <color indexed="81"/>
            <rFont val="MS P ゴシック"/>
            <family val="3"/>
            <charset val="128"/>
          </rPr>
          <t>プルダウンより選択</t>
        </r>
      </text>
    </comment>
    <comment ref="D12" authorId="0" shapeId="0">
      <text>
        <r>
          <rPr>
            <sz val="9"/>
            <color indexed="81"/>
            <rFont val="MS P ゴシック"/>
            <family val="3"/>
            <charset val="128"/>
          </rPr>
          <t>プルダウンより選択</t>
        </r>
      </text>
    </comment>
    <comment ref="R12" authorId="0" shapeId="0">
      <text>
        <r>
          <rPr>
            <sz val="9"/>
            <color indexed="81"/>
            <rFont val="MS P ゴシック"/>
            <family val="3"/>
            <charset val="128"/>
          </rPr>
          <t>年月日の間に「/」
（記載例）2023/6/1</t>
        </r>
      </text>
    </comment>
    <comment ref="D13" authorId="0" shapeId="0">
      <text>
        <r>
          <rPr>
            <sz val="9"/>
            <color indexed="81"/>
            <rFont val="MS P ゴシック"/>
            <family val="3"/>
            <charset val="128"/>
          </rPr>
          <t>プルダウンより選択</t>
        </r>
      </text>
    </comment>
    <comment ref="U15" authorId="0" shapeId="0">
      <text>
        <r>
          <rPr>
            <sz val="9"/>
            <color indexed="81"/>
            <rFont val="MS P ゴシック"/>
            <family val="3"/>
            <charset val="128"/>
          </rPr>
          <t>プルダウンより選択</t>
        </r>
      </text>
    </comment>
    <comment ref="X30" authorId="0" shapeId="0">
      <text>
        <r>
          <rPr>
            <sz val="9"/>
            <color indexed="81"/>
            <rFont val="MS P ゴシック"/>
            <family val="3"/>
            <charset val="128"/>
          </rPr>
          <t>プルダウンより選択</t>
        </r>
      </text>
    </comment>
    <comment ref="X44" authorId="0" shapeId="0">
      <text>
        <r>
          <rPr>
            <sz val="9"/>
            <color indexed="81"/>
            <rFont val="MS P ゴシック"/>
            <family val="3"/>
            <charset val="128"/>
          </rPr>
          <t>プルダウンより選択</t>
        </r>
      </text>
    </comment>
    <comment ref="X46" authorId="0" shapeId="0">
      <text>
        <r>
          <rPr>
            <sz val="9"/>
            <color indexed="81"/>
            <rFont val="MS P ゴシック"/>
            <family val="3"/>
            <charset val="128"/>
          </rPr>
          <t>プルダウンより選択</t>
        </r>
      </text>
    </comment>
  </commentList>
</comments>
</file>

<file path=xl/comments12.xml><?xml version="1.0" encoding="utf-8"?>
<comments xmlns="http://schemas.openxmlformats.org/spreadsheetml/2006/main">
  <authors>
    <author>nypc03</author>
  </authors>
  <commentList>
    <comment ref="D7" authorId="0" shapeId="0">
      <text>
        <r>
          <rPr>
            <sz val="9"/>
            <color indexed="81"/>
            <rFont val="MS P ゴシック"/>
            <family val="3"/>
            <charset val="128"/>
          </rPr>
          <t>年月日の間に「/」
（記載例）2023/6/1</t>
        </r>
      </text>
    </comment>
    <comment ref="Q7" authorId="0" shapeId="0">
      <text>
        <r>
          <rPr>
            <sz val="9"/>
            <color indexed="81"/>
            <rFont val="MS P ゴシック"/>
            <family val="3"/>
            <charset val="128"/>
          </rPr>
          <t>プルダウンより選択</t>
        </r>
      </text>
    </comment>
    <comment ref="S7" authorId="0" shapeId="0">
      <text>
        <r>
          <rPr>
            <sz val="9"/>
            <color indexed="81"/>
            <rFont val="MS P ゴシック"/>
            <family val="3"/>
            <charset val="128"/>
          </rPr>
          <t>24時間表記
（記載例）16:20</t>
        </r>
      </text>
    </comment>
    <comment ref="AA7" authorId="0" shapeId="0">
      <text>
        <r>
          <rPr>
            <sz val="9"/>
            <color indexed="81"/>
            <rFont val="MS P ゴシック"/>
            <family val="3"/>
            <charset val="128"/>
          </rPr>
          <t>プルダウンより選択</t>
        </r>
      </text>
    </comment>
    <comment ref="D12" authorId="0" shapeId="0">
      <text>
        <r>
          <rPr>
            <sz val="9"/>
            <color indexed="81"/>
            <rFont val="MS P ゴシック"/>
            <family val="3"/>
            <charset val="128"/>
          </rPr>
          <t>プルダウンより選択</t>
        </r>
      </text>
    </comment>
    <comment ref="R12" authorId="0" shapeId="0">
      <text>
        <r>
          <rPr>
            <sz val="9"/>
            <color indexed="81"/>
            <rFont val="MS P ゴシック"/>
            <family val="3"/>
            <charset val="128"/>
          </rPr>
          <t>年月日の間に「/」
（記載例）2023/6/1</t>
        </r>
      </text>
    </comment>
    <comment ref="D13" authorId="0" shapeId="0">
      <text>
        <r>
          <rPr>
            <sz val="9"/>
            <color indexed="81"/>
            <rFont val="MS P ゴシック"/>
            <family val="3"/>
            <charset val="128"/>
          </rPr>
          <t>プルダウンより選択</t>
        </r>
      </text>
    </comment>
    <comment ref="U15" authorId="0" shapeId="0">
      <text>
        <r>
          <rPr>
            <sz val="9"/>
            <color indexed="81"/>
            <rFont val="MS P ゴシック"/>
            <family val="3"/>
            <charset val="128"/>
          </rPr>
          <t>プルダウンより選択</t>
        </r>
      </text>
    </comment>
    <comment ref="X30" authorId="0" shapeId="0">
      <text>
        <r>
          <rPr>
            <sz val="9"/>
            <color indexed="81"/>
            <rFont val="MS P ゴシック"/>
            <family val="3"/>
            <charset val="128"/>
          </rPr>
          <t>プルダウンより選択</t>
        </r>
      </text>
    </comment>
    <comment ref="X32" authorId="0" shapeId="0">
      <text>
        <r>
          <rPr>
            <sz val="9"/>
            <color indexed="81"/>
            <rFont val="MS P ゴシック"/>
            <family val="3"/>
            <charset val="128"/>
          </rPr>
          <t>プルダウンより選択</t>
        </r>
      </text>
    </comment>
  </commentList>
</comments>
</file>

<file path=xl/comments13.xml><?xml version="1.0" encoding="utf-8"?>
<comments xmlns="http://schemas.openxmlformats.org/spreadsheetml/2006/main">
  <authors>
    <author>nypc03</author>
  </authors>
  <commentList>
    <comment ref="D7" authorId="0" shapeId="0">
      <text>
        <r>
          <rPr>
            <sz val="9"/>
            <color indexed="81"/>
            <rFont val="MS P ゴシック"/>
            <family val="3"/>
            <charset val="128"/>
          </rPr>
          <t>年月日の間に「/」
（記載例）2023/6/1</t>
        </r>
      </text>
    </comment>
    <comment ref="Q7" authorId="0" shapeId="0">
      <text>
        <r>
          <rPr>
            <sz val="9"/>
            <color indexed="81"/>
            <rFont val="MS P ゴシック"/>
            <family val="3"/>
            <charset val="128"/>
          </rPr>
          <t>プルダウンより選択</t>
        </r>
      </text>
    </comment>
    <comment ref="S7" authorId="0" shapeId="0">
      <text>
        <r>
          <rPr>
            <sz val="9"/>
            <color indexed="81"/>
            <rFont val="MS P ゴシック"/>
            <family val="3"/>
            <charset val="128"/>
          </rPr>
          <t>24時間表記
（記載例）16:20</t>
        </r>
      </text>
    </comment>
    <comment ref="AA7" authorId="0" shapeId="0">
      <text>
        <r>
          <rPr>
            <sz val="9"/>
            <color indexed="81"/>
            <rFont val="MS P ゴシック"/>
            <family val="3"/>
            <charset val="128"/>
          </rPr>
          <t>プルダウンより選択</t>
        </r>
      </text>
    </comment>
    <comment ref="D11" authorId="0" shapeId="0">
      <text>
        <r>
          <rPr>
            <sz val="9"/>
            <color indexed="81"/>
            <rFont val="MS P ゴシック"/>
            <family val="3"/>
            <charset val="128"/>
          </rPr>
          <t>騒音計使用の有無
プルダウンより選択</t>
        </r>
      </text>
    </comment>
    <comment ref="U13" authorId="0" shapeId="0">
      <text>
        <r>
          <rPr>
            <sz val="9"/>
            <color indexed="81"/>
            <rFont val="MS P ゴシック"/>
            <family val="3"/>
            <charset val="128"/>
          </rPr>
          <t>プルダウンより選択</t>
        </r>
      </text>
    </comment>
  </commentList>
</comments>
</file>

<file path=xl/comments14.xml><?xml version="1.0" encoding="utf-8"?>
<comments xmlns="http://schemas.openxmlformats.org/spreadsheetml/2006/main">
  <authors>
    <author>nypc03</author>
  </authors>
  <commentList>
    <comment ref="D7" authorId="0" shapeId="0">
      <text>
        <r>
          <rPr>
            <sz val="9"/>
            <color indexed="81"/>
            <rFont val="MS P ゴシック"/>
            <family val="3"/>
            <charset val="128"/>
          </rPr>
          <t>年月日の間に「/」
（記載例）2023/6/1</t>
        </r>
      </text>
    </comment>
    <comment ref="Q7" authorId="0" shapeId="0">
      <text>
        <r>
          <rPr>
            <sz val="9"/>
            <color indexed="81"/>
            <rFont val="MS P ゴシック"/>
            <family val="3"/>
            <charset val="128"/>
          </rPr>
          <t>プルダウンより選択</t>
        </r>
      </text>
    </comment>
    <comment ref="S7" authorId="0" shapeId="0">
      <text>
        <r>
          <rPr>
            <sz val="9"/>
            <color indexed="81"/>
            <rFont val="MS P ゴシック"/>
            <family val="3"/>
            <charset val="128"/>
          </rPr>
          <t>24時間表記
（記載例）16:20</t>
        </r>
      </text>
    </comment>
    <comment ref="AA7" authorId="0" shapeId="0">
      <text>
        <r>
          <rPr>
            <sz val="9"/>
            <color indexed="81"/>
            <rFont val="MS P ゴシック"/>
            <family val="3"/>
            <charset val="128"/>
          </rPr>
          <t>プルダウンより選択</t>
        </r>
      </text>
    </comment>
    <comment ref="D11" authorId="0" shapeId="0">
      <text>
        <r>
          <rPr>
            <sz val="9"/>
            <color indexed="81"/>
            <rFont val="MS P ゴシック"/>
            <family val="3"/>
            <charset val="128"/>
          </rPr>
          <t>騒音計使用の有無
プルダウンより選択</t>
        </r>
      </text>
    </comment>
    <comment ref="U13" authorId="0" shapeId="0">
      <text>
        <r>
          <rPr>
            <sz val="9"/>
            <color indexed="81"/>
            <rFont val="MS P ゴシック"/>
            <family val="3"/>
            <charset val="128"/>
          </rPr>
          <t>プルダウンより選択</t>
        </r>
      </text>
    </comment>
  </commentList>
</comments>
</file>

<file path=xl/comments15.xml><?xml version="1.0" encoding="utf-8"?>
<comments xmlns="http://schemas.openxmlformats.org/spreadsheetml/2006/main">
  <authors>
    <author>nypc03</author>
    <author>ユーザー5</author>
  </authors>
  <commentList>
    <comment ref="D7" authorId="0" shapeId="0">
      <text>
        <r>
          <rPr>
            <sz val="9"/>
            <color indexed="81"/>
            <rFont val="MS P ゴシック"/>
            <family val="3"/>
            <charset val="128"/>
          </rPr>
          <t>年月日の間に「/」
（記載例）2023/6/1</t>
        </r>
      </text>
    </comment>
    <comment ref="Q7" authorId="0" shapeId="0">
      <text>
        <r>
          <rPr>
            <sz val="9"/>
            <color indexed="81"/>
            <rFont val="MS P ゴシック"/>
            <family val="3"/>
            <charset val="128"/>
          </rPr>
          <t>プルダウンより選択</t>
        </r>
      </text>
    </comment>
    <comment ref="X7" authorId="0" shapeId="0">
      <text>
        <r>
          <rPr>
            <sz val="9"/>
            <color indexed="81"/>
            <rFont val="MS P ゴシック"/>
            <family val="3"/>
            <charset val="128"/>
          </rPr>
          <t>プルダウンより選択</t>
        </r>
      </text>
    </comment>
    <comment ref="D12" authorId="0" shapeId="0">
      <text>
        <r>
          <rPr>
            <sz val="9"/>
            <color indexed="81"/>
            <rFont val="MS P ゴシック"/>
            <family val="3"/>
            <charset val="128"/>
          </rPr>
          <t>プルダウンより選択</t>
        </r>
      </text>
    </comment>
    <comment ref="T12" authorId="0" shapeId="0">
      <text>
        <r>
          <rPr>
            <sz val="9"/>
            <color indexed="81"/>
            <rFont val="MS P ゴシック"/>
            <family val="3"/>
            <charset val="128"/>
          </rPr>
          <t>その他の場合に記載</t>
        </r>
      </text>
    </comment>
    <comment ref="D13" authorId="0" shapeId="0">
      <text>
        <r>
          <rPr>
            <sz val="9"/>
            <color indexed="81"/>
            <rFont val="MS P ゴシック"/>
            <family val="3"/>
            <charset val="128"/>
          </rPr>
          <t>プルダウンより選択</t>
        </r>
      </text>
    </comment>
    <comment ref="D14" authorId="0" shapeId="0">
      <text>
        <r>
          <rPr>
            <sz val="9"/>
            <color indexed="81"/>
            <rFont val="MS P ゴシック"/>
            <family val="3"/>
            <charset val="128"/>
          </rPr>
          <t>プルダウンより選択</t>
        </r>
      </text>
    </comment>
    <comment ref="M14" authorId="1" shapeId="0">
      <text>
        <r>
          <rPr>
            <sz val="9"/>
            <color indexed="81"/>
            <rFont val="MS P ゴシック"/>
            <family val="3"/>
            <charset val="128"/>
          </rPr>
          <t>プルダウンより選択</t>
        </r>
      </text>
    </comment>
    <comment ref="D16" authorId="0" shapeId="0">
      <text>
        <r>
          <rPr>
            <sz val="9"/>
            <color indexed="81"/>
            <rFont val="MS P ゴシック"/>
            <family val="3"/>
            <charset val="128"/>
          </rPr>
          <t>プルダウンより選択</t>
        </r>
      </text>
    </comment>
    <comment ref="D17" authorId="0" shapeId="0">
      <text>
        <r>
          <rPr>
            <sz val="9"/>
            <color indexed="81"/>
            <rFont val="MS P ゴシック"/>
            <family val="3"/>
            <charset val="128"/>
          </rPr>
          <t>プルダウンより選択</t>
        </r>
      </text>
    </comment>
  </commentList>
</comments>
</file>

<file path=xl/comments16.xml><?xml version="1.0" encoding="utf-8"?>
<comments xmlns="http://schemas.openxmlformats.org/spreadsheetml/2006/main">
  <authors>
    <author>nypc03</author>
    <author>ユーザー5</author>
  </authors>
  <commentList>
    <comment ref="D7" authorId="0" shapeId="0">
      <text>
        <r>
          <rPr>
            <sz val="9"/>
            <color indexed="81"/>
            <rFont val="MS P ゴシック"/>
            <family val="3"/>
            <charset val="128"/>
          </rPr>
          <t>年月日の間に「/」
（記載例）2023/6/1</t>
        </r>
      </text>
    </comment>
    <comment ref="Q7" authorId="0" shapeId="0">
      <text>
        <r>
          <rPr>
            <sz val="9"/>
            <color indexed="81"/>
            <rFont val="MS P ゴシック"/>
            <family val="3"/>
            <charset val="128"/>
          </rPr>
          <t>プルダウンより選択</t>
        </r>
      </text>
    </comment>
    <comment ref="X7" authorId="0" shapeId="0">
      <text>
        <r>
          <rPr>
            <sz val="9"/>
            <color indexed="81"/>
            <rFont val="MS P ゴシック"/>
            <family val="3"/>
            <charset val="128"/>
          </rPr>
          <t>プルダウンより選択</t>
        </r>
      </text>
    </comment>
    <comment ref="D12" authorId="0" shapeId="0">
      <text>
        <r>
          <rPr>
            <sz val="9"/>
            <color indexed="81"/>
            <rFont val="MS P ゴシック"/>
            <family val="3"/>
            <charset val="128"/>
          </rPr>
          <t>プルダウンより選択</t>
        </r>
      </text>
    </comment>
    <comment ref="T12" authorId="0" shapeId="0">
      <text>
        <r>
          <rPr>
            <sz val="9"/>
            <color indexed="81"/>
            <rFont val="MS P ゴシック"/>
            <family val="3"/>
            <charset val="128"/>
          </rPr>
          <t>その他の場合に記載</t>
        </r>
      </text>
    </comment>
    <comment ref="D13" authorId="0" shapeId="0">
      <text>
        <r>
          <rPr>
            <sz val="9"/>
            <color indexed="81"/>
            <rFont val="MS P ゴシック"/>
            <family val="3"/>
            <charset val="128"/>
          </rPr>
          <t>プルダウンより選択</t>
        </r>
      </text>
    </comment>
    <comment ref="D14" authorId="0" shapeId="0">
      <text>
        <r>
          <rPr>
            <sz val="9"/>
            <color indexed="81"/>
            <rFont val="MS P ゴシック"/>
            <family val="3"/>
            <charset val="128"/>
          </rPr>
          <t>プルダウンより選択</t>
        </r>
      </text>
    </comment>
    <comment ref="M14" authorId="1" shapeId="0">
      <text>
        <r>
          <rPr>
            <sz val="9"/>
            <color indexed="81"/>
            <rFont val="MS P ゴシック"/>
            <family val="3"/>
            <charset val="128"/>
          </rPr>
          <t>プルダウンより選択</t>
        </r>
      </text>
    </comment>
    <comment ref="D16" authorId="0" shapeId="0">
      <text>
        <r>
          <rPr>
            <sz val="9"/>
            <color indexed="81"/>
            <rFont val="MS P ゴシック"/>
            <family val="3"/>
            <charset val="128"/>
          </rPr>
          <t>プルダウンより選択</t>
        </r>
      </text>
    </comment>
    <comment ref="D17" authorId="0" shapeId="0">
      <text>
        <r>
          <rPr>
            <sz val="9"/>
            <color indexed="81"/>
            <rFont val="MS P ゴシック"/>
            <family val="3"/>
            <charset val="128"/>
          </rPr>
          <t>プルダウンより選択</t>
        </r>
      </text>
    </comment>
  </commentList>
</comments>
</file>

<file path=xl/comments17.xml><?xml version="1.0" encoding="utf-8"?>
<comments xmlns="http://schemas.openxmlformats.org/spreadsheetml/2006/main">
  <authors>
    <author>nypc03</author>
  </authors>
  <commentList>
    <comment ref="D7" authorId="0" shapeId="0">
      <text>
        <r>
          <rPr>
            <sz val="9"/>
            <color indexed="81"/>
            <rFont val="MS P ゴシック"/>
            <family val="3"/>
            <charset val="128"/>
          </rPr>
          <t>年月日の間に「/」
（記載例）2023/6/1</t>
        </r>
      </text>
    </comment>
    <comment ref="Q7" authorId="0" shapeId="0">
      <text>
        <r>
          <rPr>
            <sz val="9"/>
            <color indexed="81"/>
            <rFont val="MS P ゴシック"/>
            <family val="3"/>
            <charset val="128"/>
          </rPr>
          <t>プルダウンより選択</t>
        </r>
      </text>
    </comment>
    <comment ref="D11" authorId="0" shapeId="0">
      <text>
        <r>
          <rPr>
            <sz val="9"/>
            <color indexed="81"/>
            <rFont val="MS P ゴシック"/>
            <family val="3"/>
            <charset val="128"/>
          </rPr>
          <t>プルダウンより選択</t>
        </r>
      </text>
    </comment>
    <comment ref="D12" authorId="0" shapeId="0">
      <text>
        <r>
          <rPr>
            <sz val="9"/>
            <color indexed="81"/>
            <rFont val="MS P ゴシック"/>
            <family val="3"/>
            <charset val="128"/>
          </rPr>
          <t>プルダウンより選択</t>
        </r>
      </text>
    </comment>
    <comment ref="T12" authorId="0" shapeId="0">
      <text>
        <r>
          <rPr>
            <sz val="9"/>
            <color indexed="81"/>
            <rFont val="MS P ゴシック"/>
            <family val="3"/>
            <charset val="128"/>
          </rPr>
          <t>その他の場合に記載</t>
        </r>
      </text>
    </comment>
    <comment ref="G13" authorId="0" shapeId="0">
      <text>
        <r>
          <rPr>
            <sz val="9"/>
            <color indexed="81"/>
            <rFont val="MS P ゴシック"/>
            <family val="3"/>
            <charset val="128"/>
          </rPr>
          <t>開始月日時間を記入
入力例　9/20 14:20</t>
        </r>
      </text>
    </comment>
    <comment ref="T13" authorId="0" shapeId="0">
      <text>
        <r>
          <rPr>
            <sz val="9"/>
            <color indexed="81"/>
            <rFont val="MS P ゴシック"/>
            <family val="3"/>
            <charset val="128"/>
          </rPr>
          <t>終了月日時間を記入
入力例　9/20 14:20</t>
        </r>
      </text>
    </comment>
    <comment ref="G14" authorId="0" shapeId="0">
      <text>
        <r>
          <rPr>
            <sz val="9"/>
            <color indexed="81"/>
            <rFont val="MS P ゴシック"/>
            <family val="3"/>
            <charset val="128"/>
          </rPr>
          <t>開始月日時間を記入
入力例　9/20 14:20</t>
        </r>
      </text>
    </comment>
    <comment ref="T14" authorId="0" shapeId="0">
      <text>
        <r>
          <rPr>
            <sz val="9"/>
            <color indexed="81"/>
            <rFont val="MS P ゴシック"/>
            <family val="3"/>
            <charset val="128"/>
          </rPr>
          <t>終了月日時間を記入
入力例　9/20 14:20</t>
        </r>
      </text>
    </comment>
    <comment ref="G15" authorId="0" shapeId="0">
      <text>
        <r>
          <rPr>
            <sz val="9"/>
            <color indexed="81"/>
            <rFont val="MS P ゴシック"/>
            <family val="3"/>
            <charset val="128"/>
          </rPr>
          <t>開始月日時間を記入
入力例　9/20 14:20</t>
        </r>
      </text>
    </comment>
    <comment ref="U15" authorId="0" shapeId="0">
      <text>
        <r>
          <rPr>
            <sz val="9"/>
            <color indexed="81"/>
            <rFont val="MS P ゴシック"/>
            <family val="3"/>
            <charset val="128"/>
          </rPr>
          <t>プルダウンより選択</t>
        </r>
      </text>
    </comment>
    <comment ref="G16" authorId="0" shapeId="0">
      <text>
        <r>
          <rPr>
            <sz val="9"/>
            <color indexed="81"/>
            <rFont val="MS P ゴシック"/>
            <family val="3"/>
            <charset val="128"/>
          </rPr>
          <t>終了月日時間を記入
入力例　9/20 14:20</t>
        </r>
      </text>
    </comment>
    <comment ref="U16" authorId="0" shapeId="0">
      <text>
        <r>
          <rPr>
            <sz val="9"/>
            <color indexed="81"/>
            <rFont val="MS P ゴシック"/>
            <family val="3"/>
            <charset val="128"/>
          </rPr>
          <t>プルダウンより選択</t>
        </r>
      </text>
    </comment>
  </commentList>
</comments>
</file>

<file path=xl/comments18.xml><?xml version="1.0" encoding="utf-8"?>
<comments xmlns="http://schemas.openxmlformats.org/spreadsheetml/2006/main">
  <authors>
    <author>papip</author>
    <author>ユーザー5</author>
  </authors>
  <commentList>
    <comment ref="D7" authorId="0" shapeId="0">
      <text>
        <r>
          <rPr>
            <b/>
            <sz val="9"/>
            <color indexed="81"/>
            <rFont val="MS P ゴシック"/>
            <family val="3"/>
            <charset val="128"/>
          </rPr>
          <t>年月日の間に「/」
（記載例）2023/6/1</t>
        </r>
      </text>
    </comment>
    <comment ref="Q7" authorId="0" shapeId="0">
      <text>
        <r>
          <rPr>
            <b/>
            <sz val="9"/>
            <color indexed="81"/>
            <rFont val="MS P ゴシック"/>
            <family val="3"/>
            <charset val="128"/>
          </rPr>
          <t>プルダウンから選択</t>
        </r>
      </text>
    </comment>
    <comment ref="X7" authorId="0" shapeId="0">
      <text>
        <r>
          <rPr>
            <b/>
            <sz val="9"/>
            <color indexed="81"/>
            <rFont val="MS P ゴシック"/>
            <family val="3"/>
            <charset val="128"/>
          </rPr>
          <t>プルダウンより選択</t>
        </r>
      </text>
    </comment>
    <comment ref="V11" authorId="1" shapeId="0">
      <text>
        <r>
          <rPr>
            <b/>
            <sz val="9"/>
            <color indexed="81"/>
            <rFont val="MS P ゴシック"/>
            <family val="3"/>
            <charset val="128"/>
          </rPr>
          <t>プルダウンより選択</t>
        </r>
      </text>
    </comment>
    <comment ref="D12" authorId="0" shapeId="0">
      <text>
        <r>
          <rPr>
            <b/>
            <sz val="9"/>
            <color indexed="81"/>
            <rFont val="MS P ゴシック"/>
            <family val="3"/>
            <charset val="128"/>
          </rPr>
          <t>プルダウンより選択</t>
        </r>
      </text>
    </comment>
    <comment ref="D13" authorId="0" shapeId="0">
      <text>
        <r>
          <rPr>
            <b/>
            <sz val="9"/>
            <color indexed="81"/>
            <rFont val="MS P ゴシック"/>
            <family val="3"/>
            <charset val="128"/>
          </rPr>
          <t>プルダウンより選択</t>
        </r>
      </text>
    </comment>
    <comment ref="E23" authorId="0" shapeId="0">
      <text>
        <r>
          <rPr>
            <b/>
            <sz val="9"/>
            <color indexed="81"/>
            <rFont val="MS P ゴシック"/>
            <family val="3"/>
            <charset val="128"/>
          </rPr>
          <t>プルダウンより選択</t>
        </r>
      </text>
    </comment>
    <comment ref="K23" authorId="0" shapeId="0">
      <text>
        <r>
          <rPr>
            <b/>
            <sz val="9"/>
            <color indexed="81"/>
            <rFont val="MS P ゴシック"/>
            <family val="3"/>
            <charset val="128"/>
          </rPr>
          <t>プルダウンより選択</t>
        </r>
      </text>
    </comment>
    <comment ref="E24" authorId="0" shapeId="0">
      <text>
        <r>
          <rPr>
            <b/>
            <sz val="9"/>
            <color indexed="81"/>
            <rFont val="MS P ゴシック"/>
            <family val="3"/>
            <charset val="128"/>
          </rPr>
          <t>プルダウンより選択</t>
        </r>
      </text>
    </comment>
    <comment ref="E25" authorId="0" shapeId="0">
      <text>
        <r>
          <rPr>
            <b/>
            <sz val="9"/>
            <color indexed="81"/>
            <rFont val="MS P ゴシック"/>
            <family val="3"/>
            <charset val="128"/>
          </rPr>
          <t>プルダウンより選択</t>
        </r>
      </text>
    </comment>
    <comment ref="K25" authorId="0" shapeId="0">
      <text>
        <r>
          <rPr>
            <b/>
            <sz val="9"/>
            <color indexed="81"/>
            <rFont val="MS P ゴシック"/>
            <family val="3"/>
            <charset val="128"/>
          </rPr>
          <t>プルダウンより選択</t>
        </r>
      </text>
    </comment>
    <comment ref="E26" authorId="0" shapeId="0">
      <text>
        <r>
          <rPr>
            <b/>
            <sz val="9"/>
            <color indexed="81"/>
            <rFont val="MS P ゴシック"/>
            <family val="3"/>
            <charset val="128"/>
          </rPr>
          <t>プルダウンより選択</t>
        </r>
      </text>
    </comment>
    <comment ref="K26" authorId="0" shapeId="0">
      <text>
        <r>
          <rPr>
            <b/>
            <sz val="9"/>
            <color indexed="81"/>
            <rFont val="MS P ゴシック"/>
            <family val="3"/>
            <charset val="128"/>
          </rPr>
          <t>プルダウンより選択</t>
        </r>
      </text>
    </comment>
  </commentList>
</comments>
</file>

<file path=xl/comments19.xml><?xml version="1.0" encoding="utf-8"?>
<comments xmlns="http://schemas.openxmlformats.org/spreadsheetml/2006/main">
  <authors>
    <author>papip</author>
    <author>ユーザー5</author>
  </authors>
  <commentList>
    <comment ref="D7" authorId="0" shapeId="0">
      <text>
        <r>
          <rPr>
            <b/>
            <sz val="9"/>
            <color indexed="81"/>
            <rFont val="MS P ゴシック"/>
            <family val="3"/>
            <charset val="128"/>
          </rPr>
          <t>年月日の間に「/」
（記載例）2023/6/1</t>
        </r>
      </text>
    </comment>
    <comment ref="Q7" authorId="0" shapeId="0">
      <text>
        <r>
          <rPr>
            <b/>
            <sz val="9"/>
            <color indexed="81"/>
            <rFont val="MS P ゴシック"/>
            <family val="3"/>
            <charset val="128"/>
          </rPr>
          <t>プルダウンから選択</t>
        </r>
      </text>
    </comment>
    <comment ref="X7" authorId="0" shapeId="0">
      <text>
        <r>
          <rPr>
            <b/>
            <sz val="9"/>
            <color indexed="81"/>
            <rFont val="MS P ゴシック"/>
            <family val="3"/>
            <charset val="128"/>
          </rPr>
          <t>プルダウンより選択</t>
        </r>
      </text>
    </comment>
    <comment ref="V11" authorId="1" shapeId="0">
      <text>
        <r>
          <rPr>
            <b/>
            <sz val="9"/>
            <color indexed="81"/>
            <rFont val="MS P ゴシック"/>
            <family val="3"/>
            <charset val="128"/>
          </rPr>
          <t>プルダウンより選択</t>
        </r>
      </text>
    </comment>
    <comment ref="D12" authorId="0" shapeId="0">
      <text>
        <r>
          <rPr>
            <b/>
            <sz val="9"/>
            <color indexed="81"/>
            <rFont val="MS P ゴシック"/>
            <family val="3"/>
            <charset val="128"/>
          </rPr>
          <t>プルダウンより選択</t>
        </r>
      </text>
    </comment>
    <comment ref="D13" authorId="0" shapeId="0">
      <text>
        <r>
          <rPr>
            <b/>
            <sz val="9"/>
            <color indexed="81"/>
            <rFont val="MS P ゴシック"/>
            <family val="3"/>
            <charset val="128"/>
          </rPr>
          <t>プルダウンより選択</t>
        </r>
      </text>
    </comment>
    <comment ref="E23" authorId="0" shapeId="0">
      <text>
        <r>
          <rPr>
            <b/>
            <sz val="9"/>
            <color indexed="81"/>
            <rFont val="MS P ゴシック"/>
            <family val="3"/>
            <charset val="128"/>
          </rPr>
          <t>プルダウンより選択</t>
        </r>
      </text>
    </comment>
    <comment ref="K23" authorId="0" shapeId="0">
      <text>
        <r>
          <rPr>
            <b/>
            <sz val="9"/>
            <color indexed="81"/>
            <rFont val="MS P ゴシック"/>
            <family val="3"/>
            <charset val="128"/>
          </rPr>
          <t>プルダウンより選択</t>
        </r>
      </text>
    </comment>
    <comment ref="E24" authorId="0" shapeId="0">
      <text>
        <r>
          <rPr>
            <b/>
            <sz val="9"/>
            <color indexed="81"/>
            <rFont val="MS P ゴシック"/>
            <family val="3"/>
            <charset val="128"/>
          </rPr>
          <t>プルダウンより選択</t>
        </r>
      </text>
    </comment>
    <comment ref="E25" authorId="0" shapeId="0">
      <text>
        <r>
          <rPr>
            <b/>
            <sz val="9"/>
            <color indexed="81"/>
            <rFont val="MS P ゴシック"/>
            <family val="3"/>
            <charset val="128"/>
          </rPr>
          <t>プルダウンより選択</t>
        </r>
      </text>
    </comment>
    <comment ref="K25" authorId="0" shapeId="0">
      <text>
        <r>
          <rPr>
            <b/>
            <sz val="9"/>
            <color indexed="81"/>
            <rFont val="MS P ゴシック"/>
            <family val="3"/>
            <charset val="128"/>
          </rPr>
          <t>プルダウンより選択</t>
        </r>
      </text>
    </comment>
    <comment ref="E26" authorId="0" shapeId="0">
      <text>
        <r>
          <rPr>
            <b/>
            <sz val="9"/>
            <color indexed="81"/>
            <rFont val="MS P ゴシック"/>
            <family val="3"/>
            <charset val="128"/>
          </rPr>
          <t>プルダウンより選択</t>
        </r>
      </text>
    </comment>
    <comment ref="K26" authorId="0" shapeId="0">
      <text>
        <r>
          <rPr>
            <b/>
            <sz val="9"/>
            <color indexed="81"/>
            <rFont val="MS P ゴシック"/>
            <family val="3"/>
            <charset val="128"/>
          </rPr>
          <t>プルダウンより選択</t>
        </r>
      </text>
    </comment>
  </commentList>
</comments>
</file>

<file path=xl/comments2.xml><?xml version="1.0" encoding="utf-8"?>
<comments xmlns="http://schemas.openxmlformats.org/spreadsheetml/2006/main">
  <authors>
    <author>nypc03</author>
  </authors>
  <commentList>
    <comment ref="D7" authorId="0" shapeId="0">
      <text>
        <r>
          <rPr>
            <sz val="9"/>
            <color indexed="81"/>
            <rFont val="MS P ゴシック"/>
            <family val="3"/>
            <charset val="128"/>
          </rPr>
          <t>年月日の間に「/」
（記載例）2023/6/1</t>
        </r>
      </text>
    </comment>
    <comment ref="Q7" authorId="0" shapeId="0">
      <text>
        <r>
          <rPr>
            <sz val="9"/>
            <color indexed="81"/>
            <rFont val="MS P ゴシック"/>
            <family val="3"/>
            <charset val="128"/>
          </rPr>
          <t>プルダウンより選択</t>
        </r>
      </text>
    </comment>
    <comment ref="X7" authorId="0" shapeId="0">
      <text>
        <r>
          <rPr>
            <sz val="9"/>
            <color indexed="81"/>
            <rFont val="MS P ゴシック"/>
            <family val="3"/>
            <charset val="128"/>
          </rPr>
          <t>プルダウンより選択</t>
        </r>
      </text>
    </comment>
    <comment ref="U9" authorId="0" shapeId="0">
      <text>
        <r>
          <rPr>
            <sz val="9"/>
            <color indexed="81"/>
            <rFont val="MS P ゴシック"/>
            <family val="3"/>
            <charset val="128"/>
          </rPr>
          <t>プルダウンより選択</t>
        </r>
      </text>
    </comment>
    <comment ref="D12" authorId="0" shapeId="0">
      <text>
        <r>
          <rPr>
            <sz val="9"/>
            <color indexed="81"/>
            <rFont val="MS P ゴシック"/>
            <family val="3"/>
            <charset val="128"/>
          </rPr>
          <t>プルダウンより選択</t>
        </r>
      </text>
    </comment>
    <comment ref="D13" authorId="0" shapeId="0">
      <text>
        <r>
          <rPr>
            <sz val="9"/>
            <color indexed="81"/>
            <rFont val="MS P ゴシック"/>
            <family val="3"/>
            <charset val="128"/>
          </rPr>
          <t>プルダウンより選択</t>
        </r>
      </text>
    </comment>
    <comment ref="D14" authorId="0" shapeId="0">
      <text>
        <r>
          <rPr>
            <sz val="9"/>
            <color indexed="81"/>
            <rFont val="MS P ゴシック"/>
            <family val="3"/>
            <charset val="128"/>
          </rPr>
          <t>プルダウンより選択</t>
        </r>
      </text>
    </comment>
    <comment ref="D15" authorId="0" shapeId="0">
      <text>
        <r>
          <rPr>
            <sz val="9"/>
            <color indexed="81"/>
            <rFont val="MS P ゴシック"/>
            <family val="3"/>
            <charset val="128"/>
          </rPr>
          <t>プルダウンより選択</t>
        </r>
      </text>
    </comment>
    <comment ref="D19" authorId="0" shapeId="0">
      <text>
        <r>
          <rPr>
            <sz val="9"/>
            <color indexed="81"/>
            <rFont val="MS P ゴシック"/>
            <family val="3"/>
            <charset val="128"/>
          </rPr>
          <t>プルダウンより選択</t>
        </r>
      </text>
    </comment>
    <comment ref="Q19" authorId="0" shapeId="0">
      <text>
        <r>
          <rPr>
            <sz val="9"/>
            <color indexed="81"/>
            <rFont val="MS P ゴシック"/>
            <family val="3"/>
            <charset val="128"/>
          </rPr>
          <t>プルダウンより選択</t>
        </r>
      </text>
    </comment>
    <comment ref="D20" authorId="0" shapeId="0">
      <text>
        <r>
          <rPr>
            <sz val="9"/>
            <color indexed="81"/>
            <rFont val="MS P ゴシック"/>
            <family val="3"/>
            <charset val="128"/>
          </rPr>
          <t>プルダウンより選択</t>
        </r>
      </text>
    </comment>
    <comment ref="Q20" authorId="0" shapeId="0">
      <text>
        <r>
          <rPr>
            <sz val="9"/>
            <color indexed="81"/>
            <rFont val="MS P ゴシック"/>
            <family val="3"/>
            <charset val="128"/>
          </rPr>
          <t>プルダウンより選択</t>
        </r>
      </text>
    </comment>
    <comment ref="D21" authorId="0" shapeId="0">
      <text>
        <r>
          <rPr>
            <sz val="9"/>
            <color indexed="81"/>
            <rFont val="MS P ゴシック"/>
            <family val="3"/>
            <charset val="128"/>
          </rPr>
          <t>プルダウンより選択</t>
        </r>
      </text>
    </comment>
    <comment ref="Q21" authorId="0" shapeId="0">
      <text>
        <r>
          <rPr>
            <sz val="9"/>
            <color indexed="81"/>
            <rFont val="MS P ゴシック"/>
            <family val="3"/>
            <charset val="128"/>
          </rPr>
          <t>プルダウンより選択</t>
        </r>
      </text>
    </comment>
    <comment ref="V22" authorId="0" shapeId="0">
      <text>
        <r>
          <rPr>
            <sz val="9"/>
            <color indexed="81"/>
            <rFont val="MS P ゴシック"/>
            <family val="3"/>
            <charset val="128"/>
          </rPr>
          <t>プルダウンより選択</t>
        </r>
      </text>
    </comment>
    <comment ref="V23" authorId="0" shapeId="0">
      <text>
        <r>
          <rPr>
            <sz val="9"/>
            <color indexed="81"/>
            <rFont val="MS P ゴシック"/>
            <family val="3"/>
            <charset val="128"/>
          </rPr>
          <t>プルダウンより選択</t>
        </r>
      </text>
    </comment>
    <comment ref="V24" authorId="0" shapeId="0">
      <text>
        <r>
          <rPr>
            <sz val="9"/>
            <color indexed="81"/>
            <rFont val="MS P ゴシック"/>
            <family val="3"/>
            <charset val="128"/>
          </rPr>
          <t>プルダウンより選択</t>
        </r>
      </text>
    </comment>
    <comment ref="V25" authorId="0" shapeId="0">
      <text>
        <r>
          <rPr>
            <sz val="9"/>
            <color indexed="81"/>
            <rFont val="MS P ゴシック"/>
            <family val="3"/>
            <charset val="128"/>
          </rPr>
          <t>プルダウンより選択</t>
        </r>
      </text>
    </comment>
    <comment ref="M26" authorId="0" shapeId="0">
      <text>
        <r>
          <rPr>
            <sz val="9"/>
            <color indexed="81"/>
            <rFont val="MS P ゴシック"/>
            <family val="3"/>
            <charset val="128"/>
          </rPr>
          <t>プルダウンより選択</t>
        </r>
      </text>
    </comment>
    <comment ref="Y26" authorId="0" shapeId="0">
      <text>
        <r>
          <rPr>
            <sz val="9"/>
            <color indexed="81"/>
            <rFont val="MS P ゴシック"/>
            <family val="3"/>
            <charset val="128"/>
          </rPr>
          <t>年月日の間に「/」
（記載例）2023/6/1</t>
        </r>
      </text>
    </comment>
    <comment ref="M27" authorId="0" shapeId="0">
      <text>
        <r>
          <rPr>
            <sz val="9"/>
            <color indexed="81"/>
            <rFont val="MS P ゴシック"/>
            <family val="3"/>
            <charset val="128"/>
          </rPr>
          <t>プルダウンより選択</t>
        </r>
      </text>
    </comment>
  </commentList>
</comments>
</file>

<file path=xl/comments3.xml><?xml version="1.0" encoding="utf-8"?>
<comments xmlns="http://schemas.openxmlformats.org/spreadsheetml/2006/main">
  <authors>
    <author>nypc03</author>
  </authors>
  <commentList>
    <comment ref="D7" authorId="0" shapeId="0">
      <text>
        <r>
          <rPr>
            <sz val="9"/>
            <color indexed="81"/>
            <rFont val="MS P ゴシック"/>
            <family val="3"/>
            <charset val="128"/>
          </rPr>
          <t>年月日の間に「/」
（記載例）2023/6/1</t>
        </r>
      </text>
    </comment>
    <comment ref="Q7" authorId="0" shapeId="0">
      <text>
        <r>
          <rPr>
            <sz val="9"/>
            <color indexed="81"/>
            <rFont val="MS P ゴシック"/>
            <family val="3"/>
            <charset val="128"/>
          </rPr>
          <t>プルダウンより選択</t>
        </r>
      </text>
    </comment>
    <comment ref="G9" authorId="0" shapeId="0">
      <text>
        <r>
          <rPr>
            <sz val="9"/>
            <color indexed="81"/>
            <rFont val="MS P ゴシック"/>
            <family val="3"/>
            <charset val="128"/>
          </rPr>
          <t>プルダウンより選択</t>
        </r>
      </text>
    </comment>
    <comment ref="Q10" authorId="0" shapeId="0">
      <text>
        <r>
          <rPr>
            <sz val="9"/>
            <color indexed="81"/>
            <rFont val="MS P ゴシック"/>
            <family val="3"/>
            <charset val="128"/>
          </rPr>
          <t>プルダウンより選択</t>
        </r>
      </text>
    </comment>
    <comment ref="D15" authorId="0" shapeId="0">
      <text>
        <r>
          <rPr>
            <sz val="9"/>
            <color indexed="81"/>
            <rFont val="MS P ゴシック"/>
            <family val="3"/>
            <charset val="128"/>
          </rPr>
          <t>プルダウンより選択</t>
        </r>
      </text>
    </comment>
    <comment ref="G15" authorId="0" shapeId="0">
      <text>
        <r>
          <rPr>
            <sz val="9"/>
            <color indexed="81"/>
            <rFont val="MS P ゴシック"/>
            <family val="3"/>
            <charset val="128"/>
          </rPr>
          <t>プルダウンより選択</t>
        </r>
      </text>
    </comment>
    <comment ref="J15" authorId="0" shapeId="0">
      <text>
        <r>
          <rPr>
            <sz val="9"/>
            <color indexed="81"/>
            <rFont val="MS P ゴシック"/>
            <family val="3"/>
            <charset val="128"/>
          </rPr>
          <t>プルダウンより選択</t>
        </r>
      </text>
    </comment>
    <comment ref="D21" authorId="0" shapeId="0">
      <text>
        <r>
          <rPr>
            <sz val="9"/>
            <color indexed="81"/>
            <rFont val="MS P ゴシック"/>
            <family val="3"/>
            <charset val="128"/>
          </rPr>
          <t>プルダウンより選択</t>
        </r>
      </text>
    </comment>
    <comment ref="Q21" authorId="0" shapeId="0">
      <text>
        <r>
          <rPr>
            <sz val="9"/>
            <color indexed="81"/>
            <rFont val="MS P ゴシック"/>
            <family val="3"/>
            <charset val="128"/>
          </rPr>
          <t>その他の場合に記載</t>
        </r>
      </text>
    </comment>
    <comment ref="H23" authorId="0" shapeId="0">
      <text>
        <r>
          <rPr>
            <sz val="9"/>
            <color indexed="81"/>
            <rFont val="MS P ゴシック"/>
            <family val="3"/>
            <charset val="128"/>
          </rPr>
          <t>プルダウンより選択</t>
        </r>
      </text>
    </comment>
    <comment ref="D24" authorId="0" shapeId="0">
      <text>
        <r>
          <rPr>
            <sz val="9"/>
            <color indexed="81"/>
            <rFont val="MS P ゴシック"/>
            <family val="3"/>
            <charset val="128"/>
          </rPr>
          <t>プルダウンより選択</t>
        </r>
      </text>
    </comment>
  </commentList>
</comments>
</file>

<file path=xl/comments4.xml><?xml version="1.0" encoding="utf-8"?>
<comments xmlns="http://schemas.openxmlformats.org/spreadsheetml/2006/main">
  <authors>
    <author>nypc03</author>
  </authors>
  <commentList>
    <comment ref="D7" authorId="0" shapeId="0">
      <text>
        <r>
          <rPr>
            <sz val="9"/>
            <color indexed="81"/>
            <rFont val="MS P ゴシック"/>
            <family val="3"/>
            <charset val="128"/>
          </rPr>
          <t>年月日の間に「/」
（記載例）2023/6/1</t>
        </r>
      </text>
    </comment>
    <comment ref="Q7" authorId="0" shapeId="0">
      <text>
        <r>
          <rPr>
            <sz val="9"/>
            <color indexed="81"/>
            <rFont val="MS P ゴシック"/>
            <family val="3"/>
            <charset val="128"/>
          </rPr>
          <t>プルダウンより選択</t>
        </r>
      </text>
    </comment>
    <comment ref="G9" authorId="0" shapeId="0">
      <text>
        <r>
          <rPr>
            <sz val="9"/>
            <color indexed="81"/>
            <rFont val="MS P ゴシック"/>
            <family val="3"/>
            <charset val="128"/>
          </rPr>
          <t>プルダウンより選択</t>
        </r>
      </text>
    </comment>
    <comment ref="Q10" authorId="0" shapeId="0">
      <text>
        <r>
          <rPr>
            <sz val="9"/>
            <color indexed="81"/>
            <rFont val="MS P ゴシック"/>
            <family val="3"/>
            <charset val="128"/>
          </rPr>
          <t>プルダウンより選択</t>
        </r>
      </text>
    </comment>
    <comment ref="D15" authorId="0" shapeId="0">
      <text>
        <r>
          <rPr>
            <sz val="9"/>
            <color indexed="81"/>
            <rFont val="MS P ゴシック"/>
            <family val="3"/>
            <charset val="128"/>
          </rPr>
          <t>プルダウンより選択</t>
        </r>
      </text>
    </comment>
    <comment ref="G15" authorId="0" shapeId="0">
      <text>
        <r>
          <rPr>
            <sz val="9"/>
            <color indexed="81"/>
            <rFont val="MS P ゴシック"/>
            <family val="3"/>
            <charset val="128"/>
          </rPr>
          <t>プルダウンより選択</t>
        </r>
      </text>
    </comment>
    <comment ref="J15" authorId="0" shapeId="0">
      <text>
        <r>
          <rPr>
            <sz val="9"/>
            <color indexed="81"/>
            <rFont val="MS P ゴシック"/>
            <family val="3"/>
            <charset val="128"/>
          </rPr>
          <t>プルダウンより選択</t>
        </r>
      </text>
    </comment>
    <comment ref="D21" authorId="0" shapeId="0">
      <text>
        <r>
          <rPr>
            <sz val="9"/>
            <color indexed="81"/>
            <rFont val="MS P ゴシック"/>
            <family val="3"/>
            <charset val="128"/>
          </rPr>
          <t>プルダウンより選択</t>
        </r>
      </text>
    </comment>
    <comment ref="Q21" authorId="0" shapeId="0">
      <text>
        <r>
          <rPr>
            <sz val="9"/>
            <color indexed="81"/>
            <rFont val="MS P ゴシック"/>
            <family val="3"/>
            <charset val="128"/>
          </rPr>
          <t>その他の場合に記載</t>
        </r>
      </text>
    </comment>
    <comment ref="H23" authorId="0" shapeId="0">
      <text>
        <r>
          <rPr>
            <sz val="9"/>
            <color indexed="81"/>
            <rFont val="MS P ゴシック"/>
            <family val="3"/>
            <charset val="128"/>
          </rPr>
          <t>プルダウンより選択</t>
        </r>
      </text>
    </comment>
    <comment ref="D24" authorId="0" shapeId="0">
      <text>
        <r>
          <rPr>
            <sz val="9"/>
            <color indexed="81"/>
            <rFont val="MS P ゴシック"/>
            <family val="3"/>
            <charset val="128"/>
          </rPr>
          <t>プルダウンより選択</t>
        </r>
      </text>
    </comment>
  </commentList>
</comments>
</file>

<file path=xl/comments5.xml><?xml version="1.0" encoding="utf-8"?>
<comments xmlns="http://schemas.openxmlformats.org/spreadsheetml/2006/main">
  <authors>
    <author>nypc03</author>
  </authors>
  <commentList>
    <comment ref="D7" authorId="0" shapeId="0">
      <text>
        <r>
          <rPr>
            <sz val="9"/>
            <color indexed="81"/>
            <rFont val="MS P ゴシック"/>
            <family val="3"/>
            <charset val="128"/>
          </rPr>
          <t>年月日の間に「/」
（記載例）2023/6/1</t>
        </r>
      </text>
    </comment>
    <comment ref="X7" authorId="0" shapeId="0">
      <text>
        <r>
          <rPr>
            <sz val="9"/>
            <color indexed="81"/>
            <rFont val="MS P ゴシック"/>
            <family val="3"/>
            <charset val="128"/>
          </rPr>
          <t>プルダウンより選択</t>
        </r>
      </text>
    </comment>
    <comment ref="O8" authorId="0" shapeId="0">
      <text>
        <r>
          <rPr>
            <sz val="9"/>
            <color indexed="81"/>
            <rFont val="MS P ゴシック"/>
            <family val="3"/>
            <charset val="128"/>
          </rPr>
          <t>プルダウンより選択</t>
        </r>
      </text>
    </comment>
    <comment ref="R10" authorId="0" shapeId="0">
      <text>
        <r>
          <rPr>
            <sz val="9"/>
            <color indexed="81"/>
            <rFont val="MS P ゴシック"/>
            <family val="3"/>
            <charset val="128"/>
          </rPr>
          <t>プルダウンより選択</t>
        </r>
      </text>
    </comment>
    <comment ref="R11" authorId="0" shapeId="0">
      <text>
        <r>
          <rPr>
            <sz val="9"/>
            <color indexed="81"/>
            <rFont val="MS P ゴシック"/>
            <family val="3"/>
            <charset val="128"/>
          </rPr>
          <t>プルダウンより選択</t>
        </r>
      </text>
    </comment>
    <comment ref="R12" authorId="0" shapeId="0">
      <text>
        <r>
          <rPr>
            <sz val="9"/>
            <color indexed="81"/>
            <rFont val="MS P ゴシック"/>
            <family val="3"/>
            <charset val="128"/>
          </rPr>
          <t>プルダウンより選択</t>
        </r>
      </text>
    </comment>
    <comment ref="R13" authorId="0" shapeId="0">
      <text>
        <r>
          <rPr>
            <sz val="9"/>
            <color indexed="81"/>
            <rFont val="MS P ゴシック"/>
            <family val="3"/>
            <charset val="128"/>
          </rPr>
          <t>プルダウンより選択</t>
        </r>
      </text>
    </comment>
    <comment ref="R14" authorId="0" shapeId="0">
      <text>
        <r>
          <rPr>
            <sz val="9"/>
            <color indexed="81"/>
            <rFont val="MS P ゴシック"/>
            <family val="3"/>
            <charset val="128"/>
          </rPr>
          <t>プルダウンより選択</t>
        </r>
      </text>
    </comment>
    <comment ref="R15" authorId="0" shapeId="0">
      <text>
        <r>
          <rPr>
            <sz val="9"/>
            <color indexed="81"/>
            <rFont val="MS P ゴシック"/>
            <family val="3"/>
            <charset val="128"/>
          </rPr>
          <t>プルダウンより選択</t>
        </r>
      </text>
    </comment>
    <comment ref="R16" authorId="0" shapeId="0">
      <text>
        <r>
          <rPr>
            <sz val="9"/>
            <color indexed="81"/>
            <rFont val="MS P ゴシック"/>
            <family val="3"/>
            <charset val="128"/>
          </rPr>
          <t>プルダウンより選択</t>
        </r>
      </text>
    </comment>
    <comment ref="R17" authorId="0" shapeId="0">
      <text>
        <r>
          <rPr>
            <sz val="9"/>
            <color indexed="81"/>
            <rFont val="MS P ゴシック"/>
            <family val="3"/>
            <charset val="128"/>
          </rPr>
          <t>プルダウンより選択</t>
        </r>
      </text>
    </comment>
    <comment ref="R18" authorId="0" shapeId="0">
      <text>
        <r>
          <rPr>
            <sz val="9"/>
            <color indexed="81"/>
            <rFont val="MS P ゴシック"/>
            <family val="3"/>
            <charset val="128"/>
          </rPr>
          <t>プルダウンより選択</t>
        </r>
      </text>
    </comment>
    <comment ref="R19" authorId="0" shapeId="0">
      <text>
        <r>
          <rPr>
            <sz val="9"/>
            <color indexed="81"/>
            <rFont val="MS P ゴシック"/>
            <family val="3"/>
            <charset val="128"/>
          </rPr>
          <t>プルダウンより選択</t>
        </r>
      </text>
    </comment>
    <comment ref="R20" authorId="0" shapeId="0">
      <text>
        <r>
          <rPr>
            <sz val="9"/>
            <color indexed="81"/>
            <rFont val="MS P ゴシック"/>
            <family val="3"/>
            <charset val="128"/>
          </rPr>
          <t>プルダウンより選択</t>
        </r>
      </text>
    </comment>
    <comment ref="R21" authorId="0" shapeId="0">
      <text>
        <r>
          <rPr>
            <sz val="9"/>
            <color indexed="81"/>
            <rFont val="MS P ゴシック"/>
            <family val="3"/>
            <charset val="128"/>
          </rPr>
          <t>プルダウンより選択</t>
        </r>
      </text>
    </comment>
    <comment ref="R22" authorId="0" shapeId="0">
      <text>
        <r>
          <rPr>
            <sz val="9"/>
            <color indexed="81"/>
            <rFont val="MS P ゴシック"/>
            <family val="3"/>
            <charset val="128"/>
          </rPr>
          <t>プルダウンより選択</t>
        </r>
      </text>
    </comment>
    <comment ref="R23" authorId="0" shapeId="0">
      <text>
        <r>
          <rPr>
            <sz val="9"/>
            <color indexed="81"/>
            <rFont val="MS P ゴシック"/>
            <family val="3"/>
            <charset val="128"/>
          </rPr>
          <t>プルダウンより選択</t>
        </r>
      </text>
    </comment>
    <comment ref="R24" authorId="0" shapeId="0">
      <text>
        <r>
          <rPr>
            <sz val="9"/>
            <color indexed="81"/>
            <rFont val="MS P ゴシック"/>
            <family val="3"/>
            <charset val="128"/>
          </rPr>
          <t>プルダウンより選択</t>
        </r>
      </text>
    </comment>
    <comment ref="R25" authorId="0" shapeId="0">
      <text>
        <r>
          <rPr>
            <sz val="9"/>
            <color indexed="81"/>
            <rFont val="MS P ゴシック"/>
            <family val="3"/>
            <charset val="128"/>
          </rPr>
          <t>プルダウンより選択</t>
        </r>
      </text>
    </comment>
    <comment ref="R26" authorId="0" shapeId="0">
      <text>
        <r>
          <rPr>
            <sz val="9"/>
            <color indexed="81"/>
            <rFont val="MS P ゴシック"/>
            <family val="3"/>
            <charset val="128"/>
          </rPr>
          <t>プルダウンより選択</t>
        </r>
      </text>
    </comment>
    <comment ref="J27" authorId="0" shapeId="0">
      <text>
        <r>
          <rPr>
            <sz val="9"/>
            <color indexed="81"/>
            <rFont val="MS P ゴシック"/>
            <family val="3"/>
            <charset val="128"/>
          </rPr>
          <t>年月日の間に「/」
（記載例）2023/6/1</t>
        </r>
      </text>
    </comment>
    <comment ref="AA27" authorId="0" shapeId="0">
      <text>
        <r>
          <rPr>
            <sz val="9"/>
            <color indexed="81"/>
            <rFont val="MS P ゴシック"/>
            <family val="3"/>
            <charset val="128"/>
          </rPr>
          <t>プルダウンより選択</t>
        </r>
      </text>
    </comment>
    <comment ref="J28" authorId="0" shapeId="0">
      <text>
        <r>
          <rPr>
            <sz val="9"/>
            <color indexed="81"/>
            <rFont val="MS P ゴシック"/>
            <family val="3"/>
            <charset val="128"/>
          </rPr>
          <t>年月日の間に「/」
（記載例）2023/6/1</t>
        </r>
      </text>
    </comment>
    <comment ref="AA28" authorId="0" shapeId="0">
      <text>
        <r>
          <rPr>
            <sz val="9"/>
            <color indexed="81"/>
            <rFont val="MS P ゴシック"/>
            <family val="3"/>
            <charset val="128"/>
          </rPr>
          <t>プルダウンより選択</t>
        </r>
      </text>
    </comment>
    <comment ref="J29" authorId="0" shapeId="0">
      <text>
        <r>
          <rPr>
            <sz val="9"/>
            <color indexed="81"/>
            <rFont val="MS P ゴシック"/>
            <family val="3"/>
            <charset val="128"/>
          </rPr>
          <t>プルダウンより選択</t>
        </r>
      </text>
    </comment>
    <comment ref="J30" authorId="0" shapeId="0">
      <text>
        <r>
          <rPr>
            <sz val="9"/>
            <color indexed="81"/>
            <rFont val="MS P ゴシック"/>
            <family val="3"/>
            <charset val="128"/>
          </rPr>
          <t>プルダウンより選択</t>
        </r>
      </text>
    </comment>
    <comment ref="J31" authorId="0" shapeId="0">
      <text>
        <r>
          <rPr>
            <sz val="9"/>
            <color indexed="81"/>
            <rFont val="MS P ゴシック"/>
            <family val="3"/>
            <charset val="128"/>
          </rPr>
          <t>プルダウンより選択</t>
        </r>
      </text>
    </comment>
  </commentList>
</comments>
</file>

<file path=xl/comments6.xml><?xml version="1.0" encoding="utf-8"?>
<comments xmlns="http://schemas.openxmlformats.org/spreadsheetml/2006/main">
  <authors>
    <author>nypc03</author>
  </authors>
  <commentList>
    <comment ref="D7" authorId="0" shapeId="0">
      <text>
        <r>
          <rPr>
            <sz val="9"/>
            <color indexed="81"/>
            <rFont val="MS P ゴシック"/>
            <family val="3"/>
            <charset val="128"/>
          </rPr>
          <t>年月日の間に「/」
（記載例）2023/6/1</t>
        </r>
      </text>
    </comment>
    <comment ref="X7" authorId="0" shapeId="0">
      <text>
        <r>
          <rPr>
            <sz val="9"/>
            <color indexed="81"/>
            <rFont val="MS P ゴシック"/>
            <family val="3"/>
            <charset val="128"/>
          </rPr>
          <t>プルダウンより選択</t>
        </r>
      </text>
    </comment>
    <comment ref="O8" authorId="0" shapeId="0">
      <text>
        <r>
          <rPr>
            <sz val="9"/>
            <color indexed="81"/>
            <rFont val="MS P ゴシック"/>
            <family val="3"/>
            <charset val="128"/>
          </rPr>
          <t>プルダウンより選択</t>
        </r>
      </text>
    </comment>
    <comment ref="R10" authorId="0" shapeId="0">
      <text>
        <r>
          <rPr>
            <sz val="9"/>
            <color indexed="81"/>
            <rFont val="MS P ゴシック"/>
            <family val="3"/>
            <charset val="128"/>
          </rPr>
          <t>プルダウンより選択</t>
        </r>
      </text>
    </comment>
    <comment ref="R11" authorId="0" shapeId="0">
      <text>
        <r>
          <rPr>
            <sz val="9"/>
            <color indexed="81"/>
            <rFont val="MS P ゴシック"/>
            <family val="3"/>
            <charset val="128"/>
          </rPr>
          <t>プルダウンより選択</t>
        </r>
      </text>
    </comment>
    <comment ref="R12" authorId="0" shapeId="0">
      <text>
        <r>
          <rPr>
            <sz val="9"/>
            <color indexed="81"/>
            <rFont val="MS P ゴシック"/>
            <family val="3"/>
            <charset val="128"/>
          </rPr>
          <t>プルダウンより選択</t>
        </r>
      </text>
    </comment>
    <comment ref="R13" authorId="0" shapeId="0">
      <text>
        <r>
          <rPr>
            <sz val="9"/>
            <color indexed="81"/>
            <rFont val="MS P ゴシック"/>
            <family val="3"/>
            <charset val="128"/>
          </rPr>
          <t>プルダウンより選択</t>
        </r>
      </text>
    </comment>
    <comment ref="R14" authorId="0" shapeId="0">
      <text>
        <r>
          <rPr>
            <sz val="9"/>
            <color indexed="81"/>
            <rFont val="MS P ゴシック"/>
            <family val="3"/>
            <charset val="128"/>
          </rPr>
          <t>プルダウンより選択</t>
        </r>
      </text>
    </comment>
    <comment ref="R15" authorId="0" shapeId="0">
      <text>
        <r>
          <rPr>
            <sz val="9"/>
            <color indexed="81"/>
            <rFont val="MS P ゴシック"/>
            <family val="3"/>
            <charset val="128"/>
          </rPr>
          <t>プルダウンより選択</t>
        </r>
      </text>
    </comment>
    <comment ref="R16" authorId="0" shapeId="0">
      <text>
        <r>
          <rPr>
            <sz val="9"/>
            <color indexed="81"/>
            <rFont val="MS P ゴシック"/>
            <family val="3"/>
            <charset val="128"/>
          </rPr>
          <t>プルダウンより選択</t>
        </r>
      </text>
    </comment>
    <comment ref="R17" authorId="0" shapeId="0">
      <text>
        <r>
          <rPr>
            <sz val="9"/>
            <color indexed="81"/>
            <rFont val="MS P ゴシック"/>
            <family val="3"/>
            <charset val="128"/>
          </rPr>
          <t>プルダウンより選択</t>
        </r>
      </text>
    </comment>
    <comment ref="R18" authorId="0" shapeId="0">
      <text>
        <r>
          <rPr>
            <sz val="9"/>
            <color indexed="81"/>
            <rFont val="MS P ゴシック"/>
            <family val="3"/>
            <charset val="128"/>
          </rPr>
          <t>プルダウンより選択</t>
        </r>
      </text>
    </comment>
    <comment ref="R19" authorId="0" shapeId="0">
      <text>
        <r>
          <rPr>
            <sz val="9"/>
            <color indexed="81"/>
            <rFont val="MS P ゴシック"/>
            <family val="3"/>
            <charset val="128"/>
          </rPr>
          <t>プルダウンより選択</t>
        </r>
      </text>
    </comment>
    <comment ref="R20" authorId="0" shapeId="0">
      <text>
        <r>
          <rPr>
            <sz val="9"/>
            <color indexed="81"/>
            <rFont val="MS P ゴシック"/>
            <family val="3"/>
            <charset val="128"/>
          </rPr>
          <t>プルダウンより選択</t>
        </r>
      </text>
    </comment>
    <comment ref="R21" authorId="0" shapeId="0">
      <text>
        <r>
          <rPr>
            <sz val="9"/>
            <color indexed="81"/>
            <rFont val="MS P ゴシック"/>
            <family val="3"/>
            <charset val="128"/>
          </rPr>
          <t>プルダウンより選択</t>
        </r>
      </text>
    </comment>
    <comment ref="R22" authorId="0" shapeId="0">
      <text>
        <r>
          <rPr>
            <sz val="9"/>
            <color indexed="81"/>
            <rFont val="MS P ゴシック"/>
            <family val="3"/>
            <charset val="128"/>
          </rPr>
          <t>プルダウンより選択</t>
        </r>
      </text>
    </comment>
    <comment ref="R23" authorId="0" shapeId="0">
      <text>
        <r>
          <rPr>
            <sz val="9"/>
            <color indexed="81"/>
            <rFont val="MS P ゴシック"/>
            <family val="3"/>
            <charset val="128"/>
          </rPr>
          <t>プルダウンより選択</t>
        </r>
      </text>
    </comment>
    <comment ref="R24" authorId="0" shapeId="0">
      <text>
        <r>
          <rPr>
            <sz val="9"/>
            <color indexed="81"/>
            <rFont val="MS P ゴシック"/>
            <family val="3"/>
            <charset val="128"/>
          </rPr>
          <t>プルダウンより選択</t>
        </r>
      </text>
    </comment>
    <comment ref="R25" authorId="0" shapeId="0">
      <text>
        <r>
          <rPr>
            <sz val="9"/>
            <color indexed="81"/>
            <rFont val="MS P ゴシック"/>
            <family val="3"/>
            <charset val="128"/>
          </rPr>
          <t>プルダウンより選択</t>
        </r>
      </text>
    </comment>
    <comment ref="R26" authorId="0" shapeId="0">
      <text>
        <r>
          <rPr>
            <sz val="9"/>
            <color indexed="81"/>
            <rFont val="MS P ゴシック"/>
            <family val="3"/>
            <charset val="128"/>
          </rPr>
          <t>プルダウンより選択</t>
        </r>
      </text>
    </comment>
    <comment ref="J27" authorId="0" shapeId="0">
      <text>
        <r>
          <rPr>
            <sz val="9"/>
            <color indexed="81"/>
            <rFont val="MS P ゴシック"/>
            <family val="3"/>
            <charset val="128"/>
          </rPr>
          <t>年月日の間に「/」
（記載例）2023/6/1</t>
        </r>
      </text>
    </comment>
    <comment ref="AA27" authorId="0" shapeId="0">
      <text>
        <r>
          <rPr>
            <sz val="9"/>
            <color indexed="81"/>
            <rFont val="MS P ゴシック"/>
            <family val="3"/>
            <charset val="128"/>
          </rPr>
          <t>プルダウンより選択</t>
        </r>
      </text>
    </comment>
    <comment ref="J28" authorId="0" shapeId="0">
      <text>
        <r>
          <rPr>
            <sz val="9"/>
            <color indexed="81"/>
            <rFont val="MS P ゴシック"/>
            <family val="3"/>
            <charset val="128"/>
          </rPr>
          <t>年月日の間に「/」
（記載例）2023/6/1</t>
        </r>
      </text>
    </comment>
    <comment ref="AA28" authorId="0" shapeId="0">
      <text>
        <r>
          <rPr>
            <sz val="9"/>
            <color indexed="81"/>
            <rFont val="MS P ゴシック"/>
            <family val="3"/>
            <charset val="128"/>
          </rPr>
          <t>プルダウンより選択</t>
        </r>
      </text>
    </comment>
    <comment ref="J29" authorId="0" shapeId="0">
      <text>
        <r>
          <rPr>
            <sz val="9"/>
            <color indexed="81"/>
            <rFont val="MS P ゴシック"/>
            <family val="3"/>
            <charset val="128"/>
          </rPr>
          <t>プルダウンより選択</t>
        </r>
      </text>
    </comment>
    <comment ref="J30" authorId="0" shapeId="0">
      <text>
        <r>
          <rPr>
            <sz val="9"/>
            <color indexed="81"/>
            <rFont val="MS P ゴシック"/>
            <family val="3"/>
            <charset val="128"/>
          </rPr>
          <t>プルダウンより選択</t>
        </r>
      </text>
    </comment>
    <comment ref="J31" authorId="0" shapeId="0">
      <text>
        <r>
          <rPr>
            <sz val="9"/>
            <color indexed="81"/>
            <rFont val="MS P ゴシック"/>
            <family val="3"/>
            <charset val="128"/>
          </rPr>
          <t>プルダウンより選択</t>
        </r>
      </text>
    </comment>
  </commentList>
</comments>
</file>

<file path=xl/comments7.xml><?xml version="1.0" encoding="utf-8"?>
<comments xmlns="http://schemas.openxmlformats.org/spreadsheetml/2006/main">
  <authors>
    <author>ユーザー5</author>
    <author>nypc03</author>
  </authors>
  <commentList>
    <comment ref="Z5" authorId="0" shapeId="0">
      <text>
        <r>
          <rPr>
            <sz val="9"/>
            <color indexed="81"/>
            <rFont val="MS P ゴシック"/>
            <family val="3"/>
            <charset val="128"/>
          </rPr>
          <t>プルダウンより選択</t>
        </r>
      </text>
    </comment>
    <comment ref="D7" authorId="1" shapeId="0">
      <text>
        <r>
          <rPr>
            <sz val="9"/>
            <color indexed="81"/>
            <rFont val="MS P ゴシック"/>
            <family val="3"/>
            <charset val="128"/>
          </rPr>
          <t>年月日の間に「/」
（記載例）2023/6/1</t>
        </r>
      </text>
    </comment>
    <comment ref="Q7" authorId="1" shapeId="0">
      <text>
        <r>
          <rPr>
            <sz val="9"/>
            <color indexed="81"/>
            <rFont val="MS P ゴシック"/>
            <family val="3"/>
            <charset val="128"/>
          </rPr>
          <t>プルダウンより選択</t>
        </r>
      </text>
    </comment>
    <comment ref="S7" authorId="1" shapeId="0">
      <text>
        <r>
          <rPr>
            <sz val="9"/>
            <color indexed="81"/>
            <rFont val="MS P ゴシック"/>
            <family val="3"/>
            <charset val="128"/>
          </rPr>
          <t>24時間表記
（記載例）16:20</t>
        </r>
      </text>
    </comment>
    <comment ref="Y7" authorId="1" shapeId="0">
      <text>
        <r>
          <rPr>
            <sz val="9"/>
            <color indexed="81"/>
            <rFont val="MS P ゴシック"/>
            <family val="3"/>
            <charset val="128"/>
          </rPr>
          <t>24時間表記
（記載例）16:20</t>
        </r>
      </text>
    </comment>
    <comment ref="P11" authorId="1" shapeId="0">
      <text>
        <r>
          <rPr>
            <sz val="9"/>
            <color indexed="81"/>
            <rFont val="MS P ゴシック"/>
            <family val="3"/>
            <charset val="128"/>
          </rPr>
          <t>縦の長さ</t>
        </r>
      </text>
    </comment>
    <comment ref="U11" authorId="1" shapeId="0">
      <text>
        <r>
          <rPr>
            <sz val="9"/>
            <color indexed="81"/>
            <rFont val="MS P ゴシック"/>
            <family val="3"/>
            <charset val="128"/>
          </rPr>
          <t>横の長さ</t>
        </r>
      </text>
    </comment>
    <comment ref="Z11" authorId="1" shapeId="0">
      <text>
        <r>
          <rPr>
            <sz val="9"/>
            <color indexed="81"/>
            <rFont val="MS P ゴシック"/>
            <family val="3"/>
            <charset val="128"/>
          </rPr>
          <t>高さ</t>
        </r>
      </text>
    </comment>
    <comment ref="O13" authorId="1" shapeId="0">
      <text>
        <r>
          <rPr>
            <sz val="9"/>
            <color indexed="81"/>
            <rFont val="MS P ゴシック"/>
            <family val="3"/>
            <charset val="128"/>
          </rPr>
          <t>児童生徒の人数</t>
        </r>
      </text>
    </comment>
    <comment ref="Y13" authorId="1" shapeId="0">
      <text>
        <r>
          <rPr>
            <sz val="9"/>
            <color indexed="81"/>
            <rFont val="MS P ゴシック"/>
            <family val="3"/>
            <charset val="128"/>
          </rPr>
          <t>教職員・検査員の人数</t>
        </r>
      </text>
    </comment>
    <comment ref="G14" authorId="1" shapeId="0">
      <text>
        <r>
          <rPr>
            <sz val="9"/>
            <color indexed="81"/>
            <rFont val="MS P ゴシック"/>
            <family val="3"/>
            <charset val="128"/>
          </rPr>
          <t>プルダウンより選択</t>
        </r>
      </text>
    </comment>
    <comment ref="X14" authorId="1" shapeId="0">
      <text>
        <r>
          <rPr>
            <sz val="9"/>
            <color indexed="81"/>
            <rFont val="MS P ゴシック"/>
            <family val="3"/>
            <charset val="128"/>
          </rPr>
          <t>プルダウンより選択</t>
        </r>
      </text>
    </comment>
    <comment ref="G15" authorId="1" shapeId="0">
      <text>
        <r>
          <rPr>
            <sz val="9"/>
            <color indexed="81"/>
            <rFont val="MS P ゴシック"/>
            <family val="3"/>
            <charset val="128"/>
          </rPr>
          <t>プルダウンより選択</t>
        </r>
      </text>
    </comment>
    <comment ref="X15" authorId="1" shapeId="0">
      <text>
        <r>
          <rPr>
            <sz val="9"/>
            <color indexed="81"/>
            <rFont val="MS P ゴシック"/>
            <family val="3"/>
            <charset val="128"/>
          </rPr>
          <t>プルダウンより選択</t>
        </r>
      </text>
    </comment>
    <comment ref="D16" authorId="1" shapeId="0">
      <text>
        <r>
          <rPr>
            <sz val="9"/>
            <color indexed="81"/>
            <rFont val="MS P ゴシック"/>
            <family val="3"/>
            <charset val="128"/>
          </rPr>
          <t>プルダウンより選択</t>
        </r>
      </text>
    </comment>
    <comment ref="I17" authorId="1" shapeId="0">
      <text>
        <r>
          <rPr>
            <sz val="9"/>
            <color indexed="81"/>
            <rFont val="MS P ゴシック"/>
            <family val="3"/>
            <charset val="128"/>
          </rPr>
          <t>プルダウンより選択</t>
        </r>
      </text>
    </comment>
    <comment ref="I18" authorId="1" shapeId="0">
      <text>
        <r>
          <rPr>
            <sz val="9"/>
            <color indexed="81"/>
            <rFont val="MS P ゴシック"/>
            <family val="3"/>
            <charset val="128"/>
          </rPr>
          <t>プルダウンより選択</t>
        </r>
      </text>
    </comment>
    <comment ref="U18" authorId="1" shapeId="0">
      <text>
        <r>
          <rPr>
            <sz val="9"/>
            <color indexed="81"/>
            <rFont val="MS P ゴシック"/>
            <family val="3"/>
            <charset val="128"/>
          </rPr>
          <t>その他の場合に記載</t>
        </r>
      </text>
    </comment>
    <comment ref="U19" authorId="1" shapeId="0">
      <text>
        <r>
          <rPr>
            <sz val="9"/>
            <color indexed="81"/>
            <rFont val="MS P ゴシック"/>
            <family val="3"/>
            <charset val="128"/>
          </rPr>
          <t>プルダウンより選択</t>
        </r>
      </text>
    </comment>
  </commentList>
</comments>
</file>

<file path=xl/comments8.xml><?xml version="1.0" encoding="utf-8"?>
<comments xmlns="http://schemas.openxmlformats.org/spreadsheetml/2006/main">
  <authors>
    <author>ユーザー5</author>
    <author>nypc03</author>
  </authors>
  <commentList>
    <comment ref="Z5" authorId="0" shapeId="0">
      <text>
        <r>
          <rPr>
            <sz val="9"/>
            <color indexed="81"/>
            <rFont val="MS P ゴシック"/>
            <family val="3"/>
            <charset val="128"/>
          </rPr>
          <t>プルダウンより選択</t>
        </r>
      </text>
    </comment>
    <comment ref="D7" authorId="1" shapeId="0">
      <text>
        <r>
          <rPr>
            <sz val="9"/>
            <color indexed="81"/>
            <rFont val="MS P ゴシック"/>
            <family val="3"/>
            <charset val="128"/>
          </rPr>
          <t>年月日の間に「/」
（記載例）2023/6/1</t>
        </r>
      </text>
    </comment>
    <comment ref="Q7" authorId="1" shapeId="0">
      <text>
        <r>
          <rPr>
            <sz val="9"/>
            <color indexed="81"/>
            <rFont val="MS P ゴシック"/>
            <family val="3"/>
            <charset val="128"/>
          </rPr>
          <t>プルダウンより選択</t>
        </r>
      </text>
    </comment>
    <comment ref="S7" authorId="1" shapeId="0">
      <text>
        <r>
          <rPr>
            <sz val="9"/>
            <color indexed="81"/>
            <rFont val="MS P ゴシック"/>
            <family val="3"/>
            <charset val="128"/>
          </rPr>
          <t>24時間表記
（記載例）16:20</t>
        </r>
      </text>
    </comment>
    <comment ref="Y7" authorId="1" shapeId="0">
      <text>
        <r>
          <rPr>
            <sz val="9"/>
            <color indexed="81"/>
            <rFont val="MS P ゴシック"/>
            <family val="3"/>
            <charset val="128"/>
          </rPr>
          <t>24時間表記
（記載例）16:20</t>
        </r>
      </text>
    </comment>
    <comment ref="P11" authorId="1" shapeId="0">
      <text>
        <r>
          <rPr>
            <sz val="9"/>
            <color indexed="81"/>
            <rFont val="MS P ゴシック"/>
            <family val="3"/>
            <charset val="128"/>
          </rPr>
          <t>縦の長さ</t>
        </r>
      </text>
    </comment>
    <comment ref="U11" authorId="1" shapeId="0">
      <text>
        <r>
          <rPr>
            <sz val="9"/>
            <color indexed="81"/>
            <rFont val="MS P ゴシック"/>
            <family val="3"/>
            <charset val="128"/>
          </rPr>
          <t>横の長さ</t>
        </r>
      </text>
    </comment>
    <comment ref="Z11" authorId="1" shapeId="0">
      <text>
        <r>
          <rPr>
            <sz val="9"/>
            <color indexed="81"/>
            <rFont val="MS P ゴシック"/>
            <family val="3"/>
            <charset val="128"/>
          </rPr>
          <t>高さ</t>
        </r>
      </text>
    </comment>
    <comment ref="O13" authorId="1" shapeId="0">
      <text>
        <r>
          <rPr>
            <sz val="9"/>
            <color indexed="81"/>
            <rFont val="MS P ゴシック"/>
            <family val="3"/>
            <charset val="128"/>
          </rPr>
          <t>児童生徒の人数</t>
        </r>
      </text>
    </comment>
    <comment ref="Y13" authorId="1" shapeId="0">
      <text>
        <r>
          <rPr>
            <sz val="9"/>
            <color indexed="81"/>
            <rFont val="MS P ゴシック"/>
            <family val="3"/>
            <charset val="128"/>
          </rPr>
          <t>教職員・検査員の人数</t>
        </r>
      </text>
    </comment>
    <comment ref="G14" authorId="1" shapeId="0">
      <text>
        <r>
          <rPr>
            <sz val="9"/>
            <color indexed="81"/>
            <rFont val="MS P ゴシック"/>
            <family val="3"/>
            <charset val="128"/>
          </rPr>
          <t>プルダウンより選択</t>
        </r>
      </text>
    </comment>
    <comment ref="X14" authorId="1" shapeId="0">
      <text>
        <r>
          <rPr>
            <sz val="9"/>
            <color indexed="81"/>
            <rFont val="MS P ゴシック"/>
            <family val="3"/>
            <charset val="128"/>
          </rPr>
          <t>プルダウンより選択</t>
        </r>
      </text>
    </comment>
    <comment ref="G15" authorId="1" shapeId="0">
      <text>
        <r>
          <rPr>
            <sz val="9"/>
            <color indexed="81"/>
            <rFont val="MS P ゴシック"/>
            <family val="3"/>
            <charset val="128"/>
          </rPr>
          <t>プルダウンより選択</t>
        </r>
      </text>
    </comment>
    <comment ref="X15" authorId="1" shapeId="0">
      <text>
        <r>
          <rPr>
            <sz val="9"/>
            <color indexed="81"/>
            <rFont val="MS P ゴシック"/>
            <family val="3"/>
            <charset val="128"/>
          </rPr>
          <t>プルダウンより選択</t>
        </r>
      </text>
    </comment>
    <comment ref="D16" authorId="1" shapeId="0">
      <text>
        <r>
          <rPr>
            <sz val="9"/>
            <color indexed="81"/>
            <rFont val="MS P ゴシック"/>
            <family val="3"/>
            <charset val="128"/>
          </rPr>
          <t>プルダウンより選択</t>
        </r>
      </text>
    </comment>
    <comment ref="I17" authorId="1" shapeId="0">
      <text>
        <r>
          <rPr>
            <sz val="9"/>
            <color indexed="81"/>
            <rFont val="MS P ゴシック"/>
            <family val="3"/>
            <charset val="128"/>
          </rPr>
          <t>プルダウンより選択</t>
        </r>
      </text>
    </comment>
    <comment ref="I18" authorId="1" shapeId="0">
      <text>
        <r>
          <rPr>
            <sz val="9"/>
            <color indexed="81"/>
            <rFont val="MS P ゴシック"/>
            <family val="3"/>
            <charset val="128"/>
          </rPr>
          <t>プルダウンより選択</t>
        </r>
      </text>
    </comment>
    <comment ref="U18" authorId="1" shapeId="0">
      <text>
        <r>
          <rPr>
            <sz val="9"/>
            <color indexed="81"/>
            <rFont val="MS P ゴシック"/>
            <family val="3"/>
            <charset val="128"/>
          </rPr>
          <t>その他の場合に記載</t>
        </r>
      </text>
    </comment>
    <comment ref="U19" authorId="1" shapeId="0">
      <text>
        <r>
          <rPr>
            <sz val="9"/>
            <color indexed="81"/>
            <rFont val="MS P ゴシック"/>
            <family val="3"/>
            <charset val="128"/>
          </rPr>
          <t>プルダウンより選択</t>
        </r>
      </text>
    </comment>
  </commentList>
</comments>
</file>

<file path=xl/comments9.xml><?xml version="1.0" encoding="utf-8"?>
<comments xmlns="http://schemas.openxmlformats.org/spreadsheetml/2006/main">
  <authors>
    <author>nypc03</author>
  </authors>
  <commentList>
    <comment ref="D7" authorId="0" shapeId="0">
      <text>
        <r>
          <rPr>
            <sz val="9"/>
            <color indexed="81"/>
            <rFont val="MS P ゴシック"/>
            <family val="3"/>
            <charset val="128"/>
          </rPr>
          <t>年月日の間に「/」
（記載例）2023/6/1</t>
        </r>
      </text>
    </comment>
    <comment ref="Q7" authorId="0" shapeId="0">
      <text>
        <r>
          <rPr>
            <sz val="9"/>
            <color indexed="81"/>
            <rFont val="MS P ゴシック"/>
            <family val="3"/>
            <charset val="128"/>
          </rPr>
          <t>プルダウンより選択</t>
        </r>
      </text>
    </comment>
    <comment ref="S7" authorId="0" shapeId="0">
      <text>
        <r>
          <rPr>
            <sz val="9"/>
            <color indexed="81"/>
            <rFont val="MS P ゴシック"/>
            <family val="3"/>
            <charset val="128"/>
          </rPr>
          <t>24時間表記
（記載例）16:20</t>
        </r>
      </text>
    </comment>
    <comment ref="AA7" authorId="0" shapeId="0">
      <text>
        <r>
          <rPr>
            <sz val="9"/>
            <color indexed="81"/>
            <rFont val="MS P ゴシック"/>
            <family val="3"/>
            <charset val="128"/>
          </rPr>
          <t>プルダウンより選択</t>
        </r>
      </text>
    </comment>
    <comment ref="D12" authorId="0" shapeId="0">
      <text>
        <r>
          <rPr>
            <sz val="9"/>
            <color indexed="81"/>
            <rFont val="MS P ゴシック"/>
            <family val="3"/>
            <charset val="128"/>
          </rPr>
          <t>プルダウンより選択</t>
        </r>
      </text>
    </comment>
    <comment ref="R12" authorId="0" shapeId="0">
      <text>
        <r>
          <rPr>
            <sz val="9"/>
            <color indexed="81"/>
            <rFont val="MS P ゴシック"/>
            <family val="3"/>
            <charset val="128"/>
          </rPr>
          <t>年月日の間に「/」
（記載例）2023/6/1</t>
        </r>
      </text>
    </comment>
    <comment ref="D13" authorId="0" shapeId="0">
      <text>
        <r>
          <rPr>
            <sz val="9"/>
            <color indexed="81"/>
            <rFont val="MS P ゴシック"/>
            <family val="3"/>
            <charset val="128"/>
          </rPr>
          <t>プルダウンより選択</t>
        </r>
      </text>
    </comment>
    <comment ref="U15" authorId="0" shapeId="0">
      <text>
        <r>
          <rPr>
            <sz val="9"/>
            <color indexed="81"/>
            <rFont val="MS P ゴシック"/>
            <family val="3"/>
            <charset val="128"/>
          </rPr>
          <t>プルダウンより選択</t>
        </r>
      </text>
    </comment>
    <comment ref="X30" authorId="0" shapeId="0">
      <text>
        <r>
          <rPr>
            <sz val="9"/>
            <color indexed="81"/>
            <rFont val="MS P ゴシック"/>
            <family val="3"/>
            <charset val="128"/>
          </rPr>
          <t>プルダウンより選択</t>
        </r>
      </text>
    </comment>
    <comment ref="X44" authorId="0" shapeId="0">
      <text>
        <r>
          <rPr>
            <sz val="9"/>
            <color indexed="81"/>
            <rFont val="MS P ゴシック"/>
            <family val="3"/>
            <charset val="128"/>
          </rPr>
          <t>プルダウンより選択</t>
        </r>
      </text>
    </comment>
    <comment ref="X46" authorId="0" shapeId="0">
      <text>
        <r>
          <rPr>
            <sz val="9"/>
            <color indexed="81"/>
            <rFont val="MS P ゴシック"/>
            <family val="3"/>
            <charset val="128"/>
          </rPr>
          <t>プルダウンより選択</t>
        </r>
      </text>
    </comment>
  </commentList>
</comment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<sst xmlns="http://schemas.openxmlformats.org/spreadsheetml/2006/main" count="2547" uniqueCount="884">
  <si>
    <t>学校名</t>
    <rPh sb="0" eb="2">
      <t>ガッコウ</t>
    </rPh>
    <rPh sb="2" eb="3">
      <t>メイ</t>
    </rPh>
    <phoneticPr fontId="1"/>
  </si>
  <si>
    <t>採水場所</t>
    <rPh sb="0" eb="2">
      <t>サイスイ</t>
    </rPh>
    <rPh sb="2" eb="4">
      <t>バショ</t>
    </rPh>
    <phoneticPr fontId="1"/>
  </si>
  <si>
    <t>水源</t>
    <rPh sb="0" eb="2">
      <t>スイゲン</t>
    </rPh>
    <phoneticPr fontId="1"/>
  </si>
  <si>
    <t>気温</t>
    <rPh sb="0" eb="2">
      <t>キオン</t>
    </rPh>
    <phoneticPr fontId="1"/>
  </si>
  <si>
    <t>水温</t>
    <rPh sb="0" eb="2">
      <t>スイオン</t>
    </rPh>
    <phoneticPr fontId="1"/>
  </si>
  <si>
    <t>天候</t>
    <rPh sb="0" eb="2">
      <t>テンコウ</t>
    </rPh>
    <phoneticPr fontId="1"/>
  </si>
  <si>
    <t>一般細菌</t>
    <rPh sb="0" eb="4">
      <t>イッパン</t>
    </rPh>
    <phoneticPr fontId="1"/>
  </si>
  <si>
    <t>大腸菌</t>
    <rPh sb="0" eb="3">
      <t>ダイチョウキン</t>
    </rPh>
    <phoneticPr fontId="1"/>
  </si>
  <si>
    <t>Cl-</t>
    <phoneticPr fontId="1"/>
  </si>
  <si>
    <t>TOC</t>
    <phoneticPr fontId="1"/>
  </si>
  <si>
    <t>pH</t>
    <phoneticPr fontId="1"/>
  </si>
  <si>
    <t>色度</t>
    <rPh sb="0" eb="2">
      <t>シキド</t>
    </rPh>
    <phoneticPr fontId="1"/>
  </si>
  <si>
    <t>濁度</t>
    <rPh sb="0" eb="2">
      <t>ダクド</t>
    </rPh>
    <phoneticPr fontId="1"/>
  </si>
  <si>
    <t>残留塩素</t>
    <rPh sb="0" eb="4">
      <t>ザンエン</t>
    </rPh>
    <phoneticPr fontId="1"/>
  </si>
  <si>
    <t>℃</t>
    <phoneticPr fontId="1"/>
  </si>
  <si>
    <t>CFU/mL</t>
    <phoneticPr fontId="1"/>
  </si>
  <si>
    <t>mg/L</t>
    <phoneticPr fontId="1"/>
  </si>
  <si>
    <t>度</t>
    <rPh sb="0" eb="1">
      <t>ド</t>
    </rPh>
    <phoneticPr fontId="1"/>
  </si>
  <si>
    <t>調査数</t>
    <rPh sb="0" eb="2">
      <t>チョウサ</t>
    </rPh>
    <rPh sb="2" eb="3">
      <t>スウ</t>
    </rPh>
    <phoneticPr fontId="1"/>
  </si>
  <si>
    <t>基準超過</t>
    <rPh sb="0" eb="2">
      <t>キジュン</t>
    </rPh>
    <rPh sb="2" eb="4">
      <t>チョウカ</t>
    </rPh>
    <phoneticPr fontId="1"/>
  </si>
  <si>
    <t>超過％</t>
    <rPh sb="0" eb="2">
      <t>チョウカ</t>
    </rPh>
    <phoneticPr fontId="1"/>
  </si>
  <si>
    <t>不検出</t>
    <rPh sb="0" eb="1">
      <t>フ</t>
    </rPh>
    <rPh sb="1" eb="3">
      <t>ケンシュツ</t>
    </rPh>
    <phoneticPr fontId="1"/>
  </si>
  <si>
    <t>基準値</t>
    <rPh sb="0" eb="3">
      <t>キジュンチ</t>
    </rPh>
    <phoneticPr fontId="1"/>
  </si>
  <si>
    <t>100以下</t>
    <rPh sb="3" eb="5">
      <t>イカ</t>
    </rPh>
    <phoneticPr fontId="1"/>
  </si>
  <si>
    <t>有機物</t>
    <rPh sb="0" eb="3">
      <t>ユウキブツ</t>
    </rPh>
    <phoneticPr fontId="1"/>
  </si>
  <si>
    <t>―</t>
    <phoneticPr fontId="1"/>
  </si>
  <si>
    <t>晴</t>
    <rPh sb="0" eb="1">
      <t>ハレ</t>
    </rPh>
    <phoneticPr fontId="1"/>
  </si>
  <si>
    <t>湿度</t>
    <rPh sb="0" eb="2">
      <t>シツド</t>
    </rPh>
    <phoneticPr fontId="1"/>
  </si>
  <si>
    <t>窓側</t>
    <rPh sb="0" eb="2">
      <t>マドガワ</t>
    </rPh>
    <phoneticPr fontId="1"/>
  </si>
  <si>
    <t>廊下側</t>
    <rPh sb="0" eb="2">
      <t>ロウカ</t>
    </rPh>
    <rPh sb="2" eb="3">
      <t>ガワ</t>
    </rPh>
    <phoneticPr fontId="1"/>
  </si>
  <si>
    <t>dB</t>
    <phoneticPr fontId="1"/>
  </si>
  <si>
    <t>室温</t>
    <rPh sb="0" eb="2">
      <t>シツオン</t>
    </rPh>
    <phoneticPr fontId="1"/>
  </si>
  <si>
    <t>％</t>
    <phoneticPr fontId="1"/>
  </si>
  <si>
    <t>比</t>
    <rPh sb="0" eb="1">
      <t>ヒ</t>
    </rPh>
    <phoneticPr fontId="1"/>
  </si>
  <si>
    <t>温度</t>
    <rPh sb="0" eb="2">
      <t>オンド</t>
    </rPh>
    <phoneticPr fontId="1"/>
  </si>
  <si>
    <t>二酸化炭素</t>
    <rPh sb="0" eb="3">
      <t>ニサンカ</t>
    </rPh>
    <rPh sb="3" eb="5">
      <t>タンソ</t>
    </rPh>
    <phoneticPr fontId="1"/>
  </si>
  <si>
    <t>ppm</t>
    <phoneticPr fontId="1"/>
  </si>
  <si>
    <t>外気</t>
    <rPh sb="0" eb="2">
      <t>ガイキ</t>
    </rPh>
    <phoneticPr fontId="1"/>
  </si>
  <si>
    <t>味</t>
    <rPh sb="0" eb="1">
      <t>アジ</t>
    </rPh>
    <phoneticPr fontId="1"/>
  </si>
  <si>
    <t>臭気</t>
    <rPh sb="0" eb="2">
      <t>シュウキ</t>
    </rPh>
    <phoneticPr fontId="1"/>
  </si>
  <si>
    <t>5.8-8.6</t>
    <phoneticPr fontId="1"/>
  </si>
  <si>
    <t>ｐＨ</t>
    <phoneticPr fontId="1"/>
  </si>
  <si>
    <t>照度</t>
    <rPh sb="0" eb="2">
      <t>ショウド</t>
    </rPh>
    <phoneticPr fontId="1"/>
  </si>
  <si>
    <t>lx</t>
    <phoneticPr fontId="1"/>
  </si>
  <si>
    <t>max</t>
    <phoneticPr fontId="1"/>
  </si>
  <si>
    <t>min</t>
    <phoneticPr fontId="1"/>
  </si>
  <si>
    <t>総ﾄﾘﾊﾛ
ﾒﾀﾝ</t>
    <rPh sb="0" eb="1">
      <t>ソウ</t>
    </rPh>
    <phoneticPr fontId="1"/>
  </si>
  <si>
    <t>気流</t>
    <rPh sb="0" eb="2">
      <t>キリュウ</t>
    </rPh>
    <phoneticPr fontId="1"/>
  </si>
  <si>
    <t>まぶ
しさ</t>
    <phoneticPr fontId="1"/>
  </si>
  <si>
    <t>20：1</t>
    <phoneticPr fontId="1"/>
  </si>
  <si>
    <t>&gt;=500</t>
    <phoneticPr fontId="1"/>
  </si>
  <si>
    <t>機器測定
実施有無</t>
    <rPh sb="0" eb="2">
      <t>キキ</t>
    </rPh>
    <rPh sb="2" eb="4">
      <t>ソクテイ</t>
    </rPh>
    <rPh sb="5" eb="7">
      <t>ジッシ</t>
    </rPh>
    <rPh sb="7" eb="9">
      <t>ウム</t>
    </rPh>
    <phoneticPr fontId="1"/>
  </si>
  <si>
    <t>無</t>
  </si>
  <si>
    <t>保健室</t>
    <rPh sb="0" eb="3">
      <t>ホケンシツ</t>
    </rPh>
    <phoneticPr fontId="1"/>
  </si>
  <si>
    <t>&lt;0.1</t>
    <phoneticPr fontId="1"/>
  </si>
  <si>
    <t>&lt;0.2</t>
    <phoneticPr fontId="1"/>
  </si>
  <si>
    <t>&lt;0.5</t>
    <phoneticPr fontId="1"/>
  </si>
  <si>
    <t>保健室水道</t>
    <rPh sb="0" eb="3">
      <t>ホケンシツ</t>
    </rPh>
    <rPh sb="3" eb="5">
      <t>スイドウ</t>
    </rPh>
    <phoneticPr fontId="1"/>
  </si>
  <si>
    <t>有</t>
    <rPh sb="0" eb="1">
      <t>ユウ</t>
    </rPh>
    <phoneticPr fontId="1"/>
  </si>
  <si>
    <t>A地点</t>
    <rPh sb="1" eb="3">
      <t>チテン</t>
    </rPh>
    <phoneticPr fontId="1"/>
  </si>
  <si>
    <t>B地点</t>
    <rPh sb="1" eb="3">
      <t>チテン</t>
    </rPh>
    <phoneticPr fontId="1"/>
  </si>
  <si>
    <t>C地点</t>
    <rPh sb="1" eb="3">
      <t>チテン</t>
    </rPh>
    <phoneticPr fontId="1"/>
  </si>
  <si>
    <t>一般細菌数</t>
    <rPh sb="0" eb="2">
      <t>イッパン</t>
    </rPh>
    <rPh sb="2" eb="4">
      <t>サイキン</t>
    </rPh>
    <rPh sb="4" eb="5">
      <t>スウ</t>
    </rPh>
    <phoneticPr fontId="1"/>
  </si>
  <si>
    <t>結果：開窓時</t>
    <rPh sb="0" eb="2">
      <t>ケッカ</t>
    </rPh>
    <rPh sb="3" eb="4">
      <t>カイ</t>
    </rPh>
    <rPh sb="4" eb="5">
      <t>マド</t>
    </rPh>
    <rPh sb="5" eb="6">
      <t>ジ</t>
    </rPh>
    <phoneticPr fontId="1"/>
  </si>
  <si>
    <t>結果：閉窓時</t>
    <rPh sb="0" eb="2">
      <t>ケッカ</t>
    </rPh>
    <rPh sb="3" eb="4">
      <t>ヘイ</t>
    </rPh>
    <rPh sb="4" eb="5">
      <t>マド</t>
    </rPh>
    <rPh sb="5" eb="6">
      <t>ジ</t>
    </rPh>
    <phoneticPr fontId="1"/>
  </si>
  <si>
    <t>0.10以下</t>
    <rPh sb="4" eb="6">
      <t>イカ</t>
    </rPh>
    <phoneticPr fontId="1"/>
  </si>
  <si>
    <t>0.5以下</t>
    <rPh sb="3" eb="5">
      <t>イカ</t>
    </rPh>
    <phoneticPr fontId="1"/>
  </si>
  <si>
    <t>開始時</t>
    <rPh sb="0" eb="2">
      <t>カイシ</t>
    </rPh>
    <rPh sb="2" eb="3">
      <t>ジ</t>
    </rPh>
    <phoneticPr fontId="1"/>
  </si>
  <si>
    <t>終了時</t>
    <rPh sb="0" eb="2">
      <t>シュウリョウ</t>
    </rPh>
    <rPh sb="2" eb="3">
      <t>ジ</t>
    </rPh>
    <phoneticPr fontId="1"/>
  </si>
  <si>
    <t>授業中1～2回の換気が必要です。</t>
    <rPh sb="0" eb="3">
      <t>ジュギョウチュウ</t>
    </rPh>
    <rPh sb="6" eb="7">
      <t>カイ</t>
    </rPh>
    <rPh sb="8" eb="10">
      <t>カンキ</t>
    </rPh>
    <rPh sb="11" eb="13">
      <t>ヒツヨウ</t>
    </rPh>
    <phoneticPr fontId="1"/>
  </si>
  <si>
    <t>冷暖房機の状況</t>
    <rPh sb="0" eb="3">
      <t>レイダンボウ</t>
    </rPh>
    <rPh sb="3" eb="4">
      <t>キ</t>
    </rPh>
    <rPh sb="5" eb="7">
      <t>ジョウキョウ</t>
    </rPh>
    <phoneticPr fontId="1"/>
  </si>
  <si>
    <t>エアコン</t>
    <phoneticPr fontId="1"/>
  </si>
  <si>
    <t>燃焼機器</t>
    <rPh sb="0" eb="2">
      <t>ネンショウ</t>
    </rPh>
    <rPh sb="2" eb="4">
      <t>キキ</t>
    </rPh>
    <phoneticPr fontId="1"/>
  </si>
  <si>
    <t>日常点検</t>
    <rPh sb="0" eb="2">
      <t>ニチジョウ</t>
    </rPh>
    <rPh sb="2" eb="4">
      <t>テンケン</t>
    </rPh>
    <phoneticPr fontId="1"/>
  </si>
  <si>
    <t>ppm</t>
  </si>
  <si>
    <t>測定場所
（教室等名称）</t>
    <rPh sb="0" eb="2">
      <t>ソクテイ</t>
    </rPh>
    <rPh sb="2" eb="4">
      <t>バショ</t>
    </rPh>
    <rPh sb="6" eb="8">
      <t>キョウシツ</t>
    </rPh>
    <rPh sb="8" eb="9">
      <t>トウ</t>
    </rPh>
    <rPh sb="9" eb="11">
      <t>メイショウ</t>
    </rPh>
    <phoneticPr fontId="1"/>
  </si>
  <si>
    <t>容積
（㎥）</t>
    <rPh sb="0" eb="2">
      <t>ヨウセキ</t>
    </rPh>
    <phoneticPr fontId="1"/>
  </si>
  <si>
    <t>在室人員
（人）</t>
    <rPh sb="0" eb="2">
      <t>ザイシツ</t>
    </rPh>
    <rPh sb="2" eb="4">
      <t>ジンイン</t>
    </rPh>
    <rPh sb="6" eb="7">
      <t>ニン</t>
    </rPh>
    <phoneticPr fontId="1"/>
  </si>
  <si>
    <t>換気設備</t>
    <rPh sb="0" eb="2">
      <t>カンキ</t>
    </rPh>
    <rPh sb="2" eb="4">
      <t>セツビ</t>
    </rPh>
    <phoneticPr fontId="1"/>
  </si>
  <si>
    <t>有</t>
  </si>
  <si>
    <t>適</t>
  </si>
  <si>
    <t>浮遊
粉じん</t>
    <rPh sb="0" eb="2">
      <t>フユウ</t>
    </rPh>
    <rPh sb="3" eb="4">
      <t>フン</t>
    </rPh>
    <phoneticPr fontId="1"/>
  </si>
  <si>
    <t>一酸化
炭素</t>
    <rPh sb="0" eb="3">
      <t>イッサンカ</t>
    </rPh>
    <rPh sb="4" eb="6">
      <t>タンソ</t>
    </rPh>
    <phoneticPr fontId="1"/>
  </si>
  <si>
    <t>二酸化
窒素</t>
    <rPh sb="0" eb="3">
      <t>ニサンカ</t>
    </rPh>
    <rPh sb="4" eb="6">
      <t>チッソ</t>
    </rPh>
    <phoneticPr fontId="1"/>
  </si>
  <si>
    <t>15分後</t>
    <rPh sb="2" eb="3">
      <t>フン</t>
    </rPh>
    <rPh sb="3" eb="4">
      <t>ゴ</t>
    </rPh>
    <phoneticPr fontId="1"/>
  </si>
  <si>
    <t>30分後</t>
    <rPh sb="2" eb="3">
      <t>フン</t>
    </rPh>
    <rPh sb="3" eb="4">
      <t>ゴ</t>
    </rPh>
    <phoneticPr fontId="1"/>
  </si>
  <si>
    <t>超過％</t>
  </si>
  <si>
    <t>1500以下</t>
    <rPh sb="4" eb="6">
      <t>イカ</t>
    </rPh>
    <phoneticPr fontId="1"/>
  </si>
  <si>
    <t>開始
時刻</t>
    <rPh sb="0" eb="2">
      <t>カイシ</t>
    </rPh>
    <phoneticPr fontId="1"/>
  </si>
  <si>
    <t>終了
時刻</t>
    <rPh sb="0" eb="2">
      <t>シュウリョウ</t>
    </rPh>
    <phoneticPr fontId="1"/>
  </si>
  <si>
    <t>調査日時</t>
    <rPh sb="0" eb="2">
      <t>チョウサ</t>
    </rPh>
    <rPh sb="2" eb="4">
      <t>ニチジ</t>
    </rPh>
    <phoneticPr fontId="1"/>
  </si>
  <si>
    <t>年月日</t>
    <rPh sb="0" eb="3">
      <t>ネンガッピ</t>
    </rPh>
    <phoneticPr fontId="1"/>
  </si>
  <si>
    <t>℃</t>
    <phoneticPr fontId="1"/>
  </si>
  <si>
    <t>mg/㎥</t>
    <phoneticPr fontId="1"/>
  </si>
  <si>
    <t>m/秒</t>
    <rPh sb="2" eb="3">
      <t>ビョウ</t>
    </rPh>
    <phoneticPr fontId="1"/>
  </si>
  <si>
    <t>所見</t>
    <rPh sb="0" eb="2">
      <t>ショケン</t>
    </rPh>
    <phoneticPr fontId="1"/>
  </si>
  <si>
    <t>相対湿度</t>
    <rPh sb="0" eb="2">
      <t>ソウタイ</t>
    </rPh>
    <rPh sb="2" eb="4">
      <t>シツド</t>
    </rPh>
    <phoneticPr fontId="1"/>
  </si>
  <si>
    <t>測定
場所</t>
    <rPh sb="0" eb="2">
      <t>ソクテイ</t>
    </rPh>
    <rPh sb="3" eb="5">
      <t>バショ</t>
    </rPh>
    <phoneticPr fontId="1"/>
  </si>
  <si>
    <t>天候</t>
    <rPh sb="0" eb="2">
      <t>テンコウ</t>
    </rPh>
    <phoneticPr fontId="1"/>
  </si>
  <si>
    <t>日常点検</t>
    <rPh sb="0" eb="2">
      <t>ニチジョウ</t>
    </rPh>
    <rPh sb="2" eb="4">
      <t>テンケン</t>
    </rPh>
    <phoneticPr fontId="1"/>
  </si>
  <si>
    <t>200以下</t>
    <rPh sb="3" eb="5">
      <t>イカ</t>
    </rPh>
    <phoneticPr fontId="1"/>
  </si>
  <si>
    <t>3以下</t>
    <rPh sb="1" eb="3">
      <t>イカ</t>
    </rPh>
    <phoneticPr fontId="1"/>
  </si>
  <si>
    <t>5以下</t>
    <rPh sb="1" eb="3">
      <t>イカ</t>
    </rPh>
    <phoneticPr fontId="1"/>
  </si>
  <si>
    <t>2以下</t>
    <rPh sb="1" eb="3">
      <t>イカ</t>
    </rPh>
    <phoneticPr fontId="1"/>
  </si>
  <si>
    <t>0.1以上</t>
    <rPh sb="3" eb="5">
      <t>イジョウ</t>
    </rPh>
    <phoneticPr fontId="1"/>
  </si>
  <si>
    <t>調査数</t>
    <rPh sb="0" eb="2">
      <t>チョウサ</t>
    </rPh>
    <rPh sb="2" eb="3">
      <t>スウ</t>
    </rPh>
    <phoneticPr fontId="1"/>
  </si>
  <si>
    <t>水温</t>
    <rPh sb="0" eb="2">
      <t>スイオン</t>
    </rPh>
    <phoneticPr fontId="1"/>
  </si>
  <si>
    <t>－</t>
  </si>
  <si>
    <t>直結給水</t>
  </si>
  <si>
    <t>検査結果１</t>
    <rPh sb="0" eb="2">
      <t>ケンサ</t>
    </rPh>
    <rPh sb="2" eb="4">
      <t>ケッカ</t>
    </rPh>
    <phoneticPr fontId="1"/>
  </si>
  <si>
    <t>検査結果２</t>
    <rPh sb="0" eb="2">
      <t>ケンサ</t>
    </rPh>
    <rPh sb="2" eb="4">
      <t>ケッカ</t>
    </rPh>
    <phoneticPr fontId="1"/>
  </si>
  <si>
    <t>検査年月日</t>
    <rPh sb="0" eb="2">
      <t>ケンサ</t>
    </rPh>
    <rPh sb="2" eb="5">
      <t>ネンガッピ</t>
    </rPh>
    <phoneticPr fontId="1"/>
  </si>
  <si>
    <t>0.4-1.0</t>
    <phoneticPr fontId="1"/>
  </si>
  <si>
    <t>12以下</t>
    <rPh sb="2" eb="4">
      <t>イカ</t>
    </rPh>
    <phoneticPr fontId="1"/>
  </si>
  <si>
    <t>0.2以下</t>
    <rPh sb="3" eb="5">
      <t>イカ</t>
    </rPh>
    <phoneticPr fontId="1"/>
  </si>
  <si>
    <t>0.5以下</t>
    <rPh sb="3" eb="5">
      <t>イカ</t>
    </rPh>
    <phoneticPr fontId="1"/>
  </si>
  <si>
    <t>水道水</t>
  </si>
  <si>
    <t>使用水</t>
    <rPh sb="0" eb="2">
      <t>シヨウ</t>
    </rPh>
    <rPh sb="2" eb="3">
      <t>スイ</t>
    </rPh>
    <phoneticPr fontId="1"/>
  </si>
  <si>
    <t>消毒剤</t>
    <rPh sb="0" eb="3">
      <t>ショウドクザイ</t>
    </rPh>
    <phoneticPr fontId="1"/>
  </si>
  <si>
    <t>調査日時</t>
    <rPh sb="0" eb="2">
      <t>チョウサ</t>
    </rPh>
    <rPh sb="2" eb="4">
      <t>ニチジ</t>
    </rPh>
    <phoneticPr fontId="1"/>
  </si>
  <si>
    <t>年月日</t>
    <rPh sb="0" eb="3">
      <t>ネンガッピ</t>
    </rPh>
    <phoneticPr fontId="1"/>
  </si>
  <si>
    <t>時刻</t>
    <rPh sb="0" eb="2">
      <t>ジコク</t>
    </rPh>
    <phoneticPr fontId="1"/>
  </si>
  <si>
    <t>教室等名称</t>
    <rPh sb="0" eb="2">
      <t>キョウシツ</t>
    </rPh>
    <rPh sb="2" eb="3">
      <t>トウ</t>
    </rPh>
    <rPh sb="3" eb="5">
      <t>メイショウ</t>
    </rPh>
    <phoneticPr fontId="1"/>
  </si>
  <si>
    <t>人工
照明</t>
    <rPh sb="0" eb="2">
      <t>ジンコウ</t>
    </rPh>
    <rPh sb="3" eb="5">
      <t>ショウメイ</t>
    </rPh>
    <phoneticPr fontId="1"/>
  </si>
  <si>
    <t>W</t>
    <phoneticPr fontId="1"/>
  </si>
  <si>
    <t>照明器具汚れ</t>
    <rPh sb="0" eb="2">
      <t>ショウメイ</t>
    </rPh>
    <rPh sb="2" eb="4">
      <t>キグ</t>
    </rPh>
    <rPh sb="4" eb="5">
      <t>ヨゴ</t>
    </rPh>
    <phoneticPr fontId="1"/>
  </si>
  <si>
    <t>カーテン</t>
    <phoneticPr fontId="1"/>
  </si>
  <si>
    <t>最大
照度</t>
    <rPh sb="0" eb="2">
      <t>サイダイ</t>
    </rPh>
    <rPh sb="3" eb="5">
      <t>ショウド</t>
    </rPh>
    <phoneticPr fontId="1"/>
  </si>
  <si>
    <t>最少
照度</t>
    <rPh sb="0" eb="2">
      <t>サイショウ</t>
    </rPh>
    <rPh sb="3" eb="5">
      <t>ショウド</t>
    </rPh>
    <phoneticPr fontId="1"/>
  </si>
  <si>
    <t>有(全開)</t>
  </si>
  <si>
    <t>黒板</t>
    <rPh sb="0" eb="2">
      <t>コクバン</t>
    </rPh>
    <phoneticPr fontId="1"/>
  </si>
  <si>
    <t>教室</t>
    <rPh sb="0" eb="2">
      <t>キョウシツ</t>
    </rPh>
    <phoneticPr fontId="1"/>
  </si>
  <si>
    <t>TV等画面</t>
    <rPh sb="2" eb="3">
      <t>トウ</t>
    </rPh>
    <rPh sb="3" eb="5">
      <t>ガメン</t>
    </rPh>
    <phoneticPr fontId="1"/>
  </si>
  <si>
    <t>100-500</t>
    <phoneticPr fontId="1"/>
  </si>
  <si>
    <t>基準超過</t>
    <rPh sb="0" eb="2">
      <t>キジュン</t>
    </rPh>
    <rPh sb="2" eb="4">
      <t>チョウカ</t>
    </rPh>
    <phoneticPr fontId="1"/>
  </si>
  <si>
    <t>超過率</t>
    <rPh sb="0" eb="2">
      <t>チョウカ</t>
    </rPh>
    <rPh sb="2" eb="3">
      <t>リツ</t>
    </rPh>
    <phoneticPr fontId="1"/>
  </si>
  <si>
    <t>机上</t>
    <rPh sb="0" eb="2">
      <t>キジョウ</t>
    </rPh>
    <phoneticPr fontId="1"/>
  </si>
  <si>
    <t>500-1000</t>
    <phoneticPr fontId="1"/>
  </si>
  <si>
    <t>&gt;=300</t>
    <phoneticPr fontId="1"/>
  </si>
  <si>
    <t>教室名称</t>
    <rPh sb="0" eb="2">
      <t>キョウシツ</t>
    </rPh>
    <rPh sb="2" eb="4">
      <t>メイショウ</t>
    </rPh>
    <phoneticPr fontId="1"/>
  </si>
  <si>
    <t>検査対象</t>
    <rPh sb="0" eb="2">
      <t>ケンサ</t>
    </rPh>
    <rPh sb="2" eb="4">
      <t>タイショウ</t>
    </rPh>
    <phoneticPr fontId="1"/>
  </si>
  <si>
    <t>検査方法</t>
    <rPh sb="0" eb="2">
      <t>ケンサ</t>
    </rPh>
    <rPh sb="2" eb="4">
      <t>ホウホウ</t>
    </rPh>
    <phoneticPr fontId="1"/>
  </si>
  <si>
    <t>検査対象１</t>
    <rPh sb="0" eb="2">
      <t>ケンサ</t>
    </rPh>
    <rPh sb="2" eb="4">
      <t>タイショウ</t>
    </rPh>
    <phoneticPr fontId="1"/>
  </si>
  <si>
    <t>検査結果</t>
    <rPh sb="0" eb="2">
      <t>ケンサ</t>
    </rPh>
    <rPh sb="2" eb="4">
      <t>ケッカ</t>
    </rPh>
    <phoneticPr fontId="1"/>
  </si>
  <si>
    <t>寝具</t>
  </si>
  <si>
    <t>簡易法</t>
  </si>
  <si>
    <t>数</t>
    <rPh sb="0" eb="1">
      <t>スウ</t>
    </rPh>
    <phoneticPr fontId="1"/>
  </si>
  <si>
    <t>適/不適</t>
    <rPh sb="0" eb="1">
      <t>テキ</t>
    </rPh>
    <rPh sb="2" eb="4">
      <t>フテキ</t>
    </rPh>
    <phoneticPr fontId="1"/>
  </si>
  <si>
    <t>採取教室等</t>
    <rPh sb="0" eb="2">
      <t>サイシュ</t>
    </rPh>
    <rPh sb="2" eb="4">
      <t>キョウシツ</t>
    </rPh>
    <rPh sb="4" eb="5">
      <t>トウ</t>
    </rPh>
    <phoneticPr fontId="1"/>
  </si>
  <si>
    <t>名称</t>
    <rPh sb="0" eb="2">
      <t>メイショウ</t>
    </rPh>
    <phoneticPr fontId="1"/>
  </si>
  <si>
    <t>階数</t>
    <rPh sb="0" eb="2">
      <t>カイスウ</t>
    </rPh>
    <phoneticPr fontId="1"/>
  </si>
  <si>
    <t>換気設備</t>
    <rPh sb="0" eb="2">
      <t>カンキ</t>
    </rPh>
    <rPh sb="2" eb="4">
      <t>セツビ</t>
    </rPh>
    <phoneticPr fontId="1"/>
  </si>
  <si>
    <t>建物構造</t>
    <rPh sb="0" eb="2">
      <t>タテモノ</t>
    </rPh>
    <rPh sb="2" eb="4">
      <t>コウゾウ</t>
    </rPh>
    <phoneticPr fontId="1"/>
  </si>
  <si>
    <t>鉄筋ｺﾝｸﾘｰﾄ</t>
  </si>
  <si>
    <t>換気時間</t>
    <rPh sb="0" eb="2">
      <t>カンキ</t>
    </rPh>
    <rPh sb="2" eb="4">
      <t>ジカン</t>
    </rPh>
    <phoneticPr fontId="1"/>
  </si>
  <si>
    <t>開始</t>
    <rPh sb="0" eb="2">
      <t>カイシ</t>
    </rPh>
    <phoneticPr fontId="1"/>
  </si>
  <si>
    <t>終了</t>
    <rPh sb="0" eb="2">
      <t>シュウリョウ</t>
    </rPh>
    <phoneticPr fontId="1"/>
  </si>
  <si>
    <t>時間</t>
    <rPh sb="0" eb="2">
      <t>ジカン</t>
    </rPh>
    <phoneticPr fontId="1"/>
  </si>
  <si>
    <t>30分以上</t>
    <rPh sb="2" eb="3">
      <t>フン</t>
    </rPh>
    <rPh sb="3" eb="5">
      <t>イジョウ</t>
    </rPh>
    <phoneticPr fontId="1"/>
  </si>
  <si>
    <t>閉鎖時間</t>
    <rPh sb="0" eb="2">
      <t>ヘイサ</t>
    </rPh>
    <rPh sb="2" eb="4">
      <t>ジカン</t>
    </rPh>
    <phoneticPr fontId="1"/>
  </si>
  <si>
    <t>採取時間等</t>
    <rPh sb="0" eb="2">
      <t>サイシュ</t>
    </rPh>
    <rPh sb="2" eb="4">
      <t>ジカン</t>
    </rPh>
    <rPh sb="4" eb="5">
      <t>トウ</t>
    </rPh>
    <phoneticPr fontId="1"/>
  </si>
  <si>
    <t>８時間以上</t>
    <rPh sb="1" eb="3">
      <t>ジカン</t>
    </rPh>
    <rPh sb="3" eb="5">
      <t>イジョウ</t>
    </rPh>
    <phoneticPr fontId="1"/>
  </si>
  <si>
    <t>５時間以上</t>
    <rPh sb="1" eb="3">
      <t>ジカン</t>
    </rPh>
    <rPh sb="3" eb="5">
      <t>イジョウ</t>
    </rPh>
    <phoneticPr fontId="1"/>
  </si>
  <si>
    <t>分</t>
    <rPh sb="0" eb="1">
      <t>フン</t>
    </rPh>
    <phoneticPr fontId="1"/>
  </si>
  <si>
    <t>気温</t>
    <rPh sb="0" eb="2">
      <t>キオン</t>
    </rPh>
    <phoneticPr fontId="1"/>
  </si>
  <si>
    <t>採取
時間</t>
    <rPh sb="0" eb="2">
      <t>サイシュ</t>
    </rPh>
    <rPh sb="3" eb="5">
      <t>ジカン</t>
    </rPh>
    <phoneticPr fontId="1"/>
  </si>
  <si>
    <t>測定結果</t>
    <rPh sb="0" eb="2">
      <t>ソクテイ</t>
    </rPh>
    <rPh sb="2" eb="4">
      <t>ケッカ</t>
    </rPh>
    <phoneticPr fontId="1"/>
  </si>
  <si>
    <t>ﾄﾙｴﾝ</t>
    <phoneticPr fontId="1"/>
  </si>
  <si>
    <t>ｷｼﾚﾝ</t>
    <phoneticPr fontId="1"/>
  </si>
  <si>
    <t>ﾊﾟﾗｼﾞｸﾛﾛﾍﾞﾝｾﾞﾝ</t>
    <phoneticPr fontId="1"/>
  </si>
  <si>
    <t>ｽﾁﾚﾝ</t>
    <phoneticPr fontId="1"/>
  </si>
  <si>
    <t>μg/㎥</t>
    <phoneticPr fontId="1"/>
  </si>
  <si>
    <t>有(恒常的稼働)</t>
  </si>
  <si>
    <t>講義室2B</t>
    <rPh sb="0" eb="3">
      <t>コウギシツ</t>
    </rPh>
    <phoneticPr fontId="1"/>
  </si>
  <si>
    <t>晴</t>
  </si>
  <si>
    <t>ｴﾁﾙ
ﾍﾞﾝｾﾞﾝ</t>
    <phoneticPr fontId="1"/>
  </si>
  <si>
    <t>ﾎﾙﾑ
ｱﾙﾃﾞﾋﾄﾞ</t>
    <phoneticPr fontId="1"/>
  </si>
  <si>
    <t>日常
点検</t>
    <rPh sb="0" eb="2">
      <t>ニチジョウ</t>
    </rPh>
    <rPh sb="3" eb="5">
      <t>テンケン</t>
    </rPh>
    <phoneticPr fontId="1"/>
  </si>
  <si>
    <t>施設・設備</t>
    <rPh sb="0" eb="2">
      <t>シセツ</t>
    </rPh>
    <rPh sb="3" eb="5">
      <t>セツビ</t>
    </rPh>
    <phoneticPr fontId="1"/>
  </si>
  <si>
    <t>受水槽</t>
    <rPh sb="0" eb="3">
      <t>ジュスイソウ</t>
    </rPh>
    <phoneticPr fontId="1"/>
  </si>
  <si>
    <t>体育館前水道</t>
    <rPh sb="0" eb="3">
      <t>タイイクカン</t>
    </rPh>
    <rPh sb="3" eb="4">
      <t>マエ</t>
    </rPh>
    <rPh sb="4" eb="6">
      <t>スイドウ</t>
    </rPh>
    <phoneticPr fontId="1"/>
  </si>
  <si>
    <t>蛍光管が２本切れていますので交換をお願いします。</t>
    <rPh sb="0" eb="2">
      <t>ケイコウ</t>
    </rPh>
    <rPh sb="2" eb="3">
      <t>カン</t>
    </rPh>
    <rPh sb="5" eb="6">
      <t>ホン</t>
    </rPh>
    <rPh sb="6" eb="7">
      <t>キ</t>
    </rPh>
    <rPh sb="14" eb="16">
      <t>コウカン</t>
    </rPh>
    <rPh sb="18" eb="19">
      <t>ネガ</t>
    </rPh>
    <phoneticPr fontId="1"/>
  </si>
  <si>
    <t>机上の照度が不足している箇所が見られました。</t>
    <rPh sb="0" eb="2">
      <t>キジョウ</t>
    </rPh>
    <rPh sb="3" eb="5">
      <t>ショウド</t>
    </rPh>
    <rPh sb="6" eb="8">
      <t>フソク</t>
    </rPh>
    <rPh sb="12" eb="14">
      <t>カショ</t>
    </rPh>
    <rPh sb="15" eb="16">
      <t>ミ</t>
    </rPh>
    <phoneticPr fontId="1"/>
  </si>
  <si>
    <t>グランドからの声が聞こえましたが不快なものではありませんでした。</t>
    <rPh sb="7" eb="8">
      <t>コエ</t>
    </rPh>
    <rPh sb="9" eb="10">
      <t>キ</t>
    </rPh>
    <rPh sb="16" eb="18">
      <t>フカイ</t>
    </rPh>
    <phoneticPr fontId="1"/>
  </si>
  <si>
    <t>PC等画面</t>
    <rPh sb="2" eb="3">
      <t>トウ</t>
    </rPh>
    <rPh sb="3" eb="5">
      <t>ガメン</t>
    </rPh>
    <phoneticPr fontId="1"/>
  </si>
  <si>
    <t>取水口
付近</t>
    <rPh sb="0" eb="3">
      <t>シュスイコウ</t>
    </rPh>
    <rPh sb="4" eb="6">
      <t>フキン</t>
    </rPh>
    <phoneticPr fontId="1"/>
  </si>
  <si>
    <t>遊離残留塩素が高めの箇所がみられました。</t>
    <rPh sb="0" eb="2">
      <t>ユウリ</t>
    </rPh>
    <rPh sb="2" eb="4">
      <t>ザンリュウ</t>
    </rPh>
    <rPh sb="4" eb="6">
      <t>エンソ</t>
    </rPh>
    <rPh sb="7" eb="8">
      <t>タカ</t>
    </rPh>
    <rPh sb="10" eb="12">
      <t>カショ</t>
    </rPh>
    <phoneticPr fontId="1"/>
  </si>
  <si>
    <t>ろ過装置
処理水</t>
    <rPh sb="1" eb="2">
      <t>カ</t>
    </rPh>
    <rPh sb="2" eb="4">
      <t>ソウチ</t>
    </rPh>
    <rPh sb="5" eb="7">
      <t>ショリ</t>
    </rPh>
    <rPh sb="7" eb="8">
      <t>スイ</t>
    </rPh>
    <phoneticPr fontId="1"/>
  </si>
  <si>
    <t>その他の
使用薬剤</t>
    <rPh sb="2" eb="3">
      <t>タ</t>
    </rPh>
    <rPh sb="5" eb="7">
      <t>シヨウ</t>
    </rPh>
    <rPh sb="7" eb="9">
      <t>ヤクザイ</t>
    </rPh>
    <phoneticPr fontId="1"/>
  </si>
  <si>
    <t>凝集剤</t>
    <rPh sb="0" eb="2">
      <t>ギョウシュウ</t>
    </rPh>
    <rPh sb="2" eb="3">
      <t>ザイ</t>
    </rPh>
    <phoneticPr fontId="1"/>
  </si>
  <si>
    <t>＋以下</t>
    <rPh sb="1" eb="3">
      <t>イカ</t>
    </rPh>
    <phoneticPr fontId="1"/>
  </si>
  <si>
    <t>業者による寝具のクリーニングを実施して下さい。</t>
    <rPh sb="0" eb="2">
      <t>ギョウシャ</t>
    </rPh>
    <rPh sb="5" eb="7">
      <t>シング</t>
    </rPh>
    <rPh sb="15" eb="17">
      <t>ジッシ</t>
    </rPh>
    <rPh sb="19" eb="20">
      <t>クダ</t>
    </rPh>
    <phoneticPr fontId="1"/>
  </si>
  <si>
    <t>講義室2B</t>
    <rPh sb="0" eb="2">
      <t>コウギ</t>
    </rPh>
    <rPh sb="2" eb="3">
      <t>シツ</t>
    </rPh>
    <phoneticPr fontId="1"/>
  </si>
  <si>
    <t>様式　６－１</t>
    <phoneticPr fontId="3"/>
  </si>
  <si>
    <t>学校環境衛生検査票「飲料水の水質（水道水）」</t>
    <rPh sb="10" eb="13">
      <t>インリョウスイ</t>
    </rPh>
    <rPh sb="14" eb="16">
      <t>スイシツ</t>
    </rPh>
    <rPh sb="17" eb="20">
      <t>スイドウスイ</t>
    </rPh>
    <phoneticPr fontId="3"/>
  </si>
  <si>
    <t>受水槽ごとに記載</t>
    <rPh sb="0" eb="1">
      <t>ウ</t>
    </rPh>
    <rPh sb="1" eb="3">
      <t>スイソウ</t>
    </rPh>
    <rPh sb="6" eb="8">
      <t>キサイ</t>
    </rPh>
    <phoneticPr fontId="3"/>
  </si>
  <si>
    <t>受水槽名・番号等</t>
    <rPh sb="0" eb="1">
      <t>ウ</t>
    </rPh>
    <rPh sb="1" eb="3">
      <t>スイソウ</t>
    </rPh>
    <rPh sb="3" eb="4">
      <t>メイ</t>
    </rPh>
    <rPh sb="5" eb="7">
      <t>バンゴウ</t>
    </rPh>
    <rPh sb="7" eb="8">
      <t>トウ</t>
    </rPh>
    <phoneticPr fontId="3"/>
  </si>
  <si>
    <t>（</t>
    <phoneticPr fontId="3"/>
  </si>
  <si>
    <t>）</t>
    <phoneticPr fontId="3"/>
  </si>
  <si>
    <t>学校名</t>
    <phoneticPr fontId="3"/>
  </si>
  <si>
    <t>学校担当職員氏名</t>
    <rPh sb="5" eb="6">
      <t>イン</t>
    </rPh>
    <phoneticPr fontId="3"/>
  </si>
  <si>
    <t>学校薬剤師氏名</t>
    <phoneticPr fontId="3"/>
  </si>
  <si>
    <t>検査年月日</t>
    <rPh sb="2" eb="5">
      <t>ネンガッピ</t>
    </rPh>
    <phoneticPr fontId="3"/>
  </si>
  <si>
    <t>天　　候</t>
    <phoneticPr fontId="3"/>
  </si>
  <si>
    <t>気　　温</t>
    <phoneticPr fontId="3"/>
  </si>
  <si>
    <t>℃</t>
    <phoneticPr fontId="3"/>
  </si>
  <si>
    <r>
      <t>水道水を水源と
する場合の種類</t>
    </r>
    <r>
      <rPr>
        <vertAlign val="superscript"/>
        <sz val="10.5"/>
        <rFont val="ＭＳ 明朝"/>
        <family val="1"/>
        <charset val="128"/>
      </rPr>
      <t>※1</t>
    </r>
    <rPh sb="0" eb="3">
      <t>スイドウスイ</t>
    </rPh>
    <rPh sb="4" eb="6">
      <t>スイゲン</t>
    </rPh>
    <rPh sb="10" eb="12">
      <t>バアイ</t>
    </rPh>
    <rPh sb="13" eb="15">
      <t>シュルイ</t>
    </rPh>
    <phoneticPr fontId="3"/>
  </si>
  <si>
    <t>日常点検実施状況（給水栓水及び冷水器等から
供給される水）及びその記録の保管状況等</t>
    <rPh sb="0" eb="2">
      <t>ニチジョウ</t>
    </rPh>
    <rPh sb="2" eb="4">
      <t>テンケン</t>
    </rPh>
    <rPh sb="4" eb="6">
      <t>ジッシ</t>
    </rPh>
    <rPh sb="6" eb="8">
      <t>ジョウキョウ</t>
    </rPh>
    <rPh sb="9" eb="12">
      <t>キュウスイセン</t>
    </rPh>
    <rPh sb="12" eb="13">
      <t>スイ</t>
    </rPh>
    <rPh sb="13" eb="14">
      <t>オヨ</t>
    </rPh>
    <rPh sb="15" eb="17">
      <t>レイスイ</t>
    </rPh>
    <rPh sb="17" eb="18">
      <t>キ</t>
    </rPh>
    <rPh sb="18" eb="19">
      <t>トウ</t>
    </rPh>
    <rPh sb="22" eb="24">
      <t>キョウキュウ</t>
    </rPh>
    <rPh sb="27" eb="28">
      <t>ミズ</t>
    </rPh>
    <rPh sb="29" eb="30">
      <t>オヨ</t>
    </rPh>
    <rPh sb="33" eb="35">
      <t>キロク</t>
    </rPh>
    <rPh sb="36" eb="38">
      <t>ホカン</t>
    </rPh>
    <rPh sb="38" eb="40">
      <t>ジョウキョウ</t>
    </rPh>
    <rPh sb="40" eb="41">
      <t>トウ</t>
    </rPh>
    <phoneticPr fontId="3"/>
  </si>
  <si>
    <t>水質検査結果</t>
    <rPh sb="0" eb="2">
      <t>スイシツ</t>
    </rPh>
    <rPh sb="2" eb="4">
      <t>ケンサ</t>
    </rPh>
    <rPh sb="4" eb="6">
      <t>ケッカ</t>
    </rPh>
    <phoneticPr fontId="3"/>
  </si>
  <si>
    <r>
      <t>採水場所</t>
    </r>
    <r>
      <rPr>
        <vertAlign val="superscript"/>
        <sz val="10.5"/>
        <rFont val="ＭＳ 明朝"/>
        <family val="1"/>
        <charset val="128"/>
      </rPr>
      <t>※2</t>
    </r>
    <rPh sb="0" eb="2">
      <t>サイスイ</t>
    </rPh>
    <rPh sb="2" eb="4">
      <t>バショ</t>
    </rPh>
    <phoneticPr fontId="3"/>
  </si>
  <si>
    <t>基　　準</t>
    <rPh sb="0" eb="1">
      <t>モト</t>
    </rPh>
    <rPh sb="3" eb="4">
      <t>ジュン</t>
    </rPh>
    <phoneticPr fontId="3"/>
  </si>
  <si>
    <t>検査項目</t>
    <rPh sb="0" eb="2">
      <t>ケンサ</t>
    </rPh>
    <rPh sb="2" eb="4">
      <t>コウモク</t>
    </rPh>
    <phoneticPr fontId="3"/>
  </si>
  <si>
    <t>［様式7の給水系統名と一致］</t>
    <rPh sb="1" eb="3">
      <t>ヨウシキ</t>
    </rPh>
    <rPh sb="5" eb="7">
      <t>キュウスイ</t>
    </rPh>
    <rPh sb="7" eb="9">
      <t>ケイトウ</t>
    </rPh>
    <rPh sb="9" eb="10">
      <t>メイ</t>
    </rPh>
    <rPh sb="11" eb="13">
      <t>イッチ</t>
    </rPh>
    <phoneticPr fontId="3"/>
  </si>
  <si>
    <t>一般細菌（集落数/mL）</t>
    <rPh sb="0" eb="2">
      <t>イッパン</t>
    </rPh>
    <rPh sb="2" eb="4">
      <t>サイキン</t>
    </rPh>
    <rPh sb="5" eb="7">
      <t>シュウラク</t>
    </rPh>
    <rPh sb="7" eb="8">
      <t>スウ</t>
    </rPh>
    <phoneticPr fontId="3"/>
  </si>
  <si>
    <t>1mLの検水で形成される集落数が100以下であること</t>
    <rPh sb="4" eb="5">
      <t>ケン</t>
    </rPh>
    <rPh sb="5" eb="6">
      <t>ミズ</t>
    </rPh>
    <rPh sb="7" eb="9">
      <t>ケイセイ</t>
    </rPh>
    <rPh sb="12" eb="14">
      <t>シュウラク</t>
    </rPh>
    <rPh sb="14" eb="15">
      <t>カズ</t>
    </rPh>
    <rPh sb="19" eb="21">
      <t>イカ</t>
    </rPh>
    <phoneticPr fontId="3"/>
  </si>
  <si>
    <t>大腸菌</t>
    <rPh sb="0" eb="3">
      <t>ダイチョウキン</t>
    </rPh>
    <phoneticPr fontId="3"/>
  </si>
  <si>
    <t>検出されないこと</t>
    <rPh sb="0" eb="2">
      <t>ケンシュツ</t>
    </rPh>
    <phoneticPr fontId="3"/>
  </si>
  <si>
    <t>塩化物イオン</t>
    <rPh sb="0" eb="2">
      <t>エンカ</t>
    </rPh>
    <rPh sb="2" eb="3">
      <t>ブツ</t>
    </rPh>
    <phoneticPr fontId="3"/>
  </si>
  <si>
    <t>有機物（全有機炭素（TOC）の量）（mg/L）</t>
    <rPh sb="0" eb="3">
      <t>ユウキブツ</t>
    </rPh>
    <rPh sb="4" eb="5">
      <t>ゼン</t>
    </rPh>
    <rPh sb="5" eb="7">
      <t>ユウキ</t>
    </rPh>
    <rPh sb="7" eb="9">
      <t>タンソ</t>
    </rPh>
    <rPh sb="15" eb="16">
      <t>リョウ</t>
    </rPh>
    <phoneticPr fontId="3"/>
  </si>
  <si>
    <t>3mg/L以下で
あること</t>
    <rPh sb="5" eb="7">
      <t>イカ</t>
    </rPh>
    <phoneticPr fontId="3"/>
  </si>
  <si>
    <t>ｐＨ値</t>
    <rPh sb="2" eb="3">
      <t>アタイ</t>
    </rPh>
    <phoneticPr fontId="3"/>
  </si>
  <si>
    <t>5.8以上8.6以下で
あること</t>
    <rPh sb="3" eb="5">
      <t>イジョウ</t>
    </rPh>
    <rPh sb="8" eb="10">
      <t>イカ</t>
    </rPh>
    <phoneticPr fontId="3"/>
  </si>
  <si>
    <t>味</t>
    <rPh sb="0" eb="1">
      <t>アジ</t>
    </rPh>
    <phoneticPr fontId="3"/>
  </si>
  <si>
    <t>異常でないこと</t>
    <rPh sb="0" eb="2">
      <t>イジョウ</t>
    </rPh>
    <phoneticPr fontId="3"/>
  </si>
  <si>
    <t>臭気</t>
    <rPh sb="0" eb="1">
      <t>ニオ</t>
    </rPh>
    <rPh sb="1" eb="2">
      <t>キ</t>
    </rPh>
    <phoneticPr fontId="3"/>
  </si>
  <si>
    <t>色度（度）</t>
    <rPh sb="0" eb="1">
      <t>イロ</t>
    </rPh>
    <rPh sb="1" eb="2">
      <t>ド</t>
    </rPh>
    <rPh sb="3" eb="4">
      <t>ド</t>
    </rPh>
    <phoneticPr fontId="3"/>
  </si>
  <si>
    <t>5度以下であること</t>
    <rPh sb="1" eb="2">
      <t>ド</t>
    </rPh>
    <rPh sb="2" eb="4">
      <t>イカ</t>
    </rPh>
    <phoneticPr fontId="3"/>
  </si>
  <si>
    <t>濁度（度）</t>
    <rPh sb="0" eb="1">
      <t>ニゴ</t>
    </rPh>
    <rPh sb="1" eb="2">
      <t>ド</t>
    </rPh>
    <rPh sb="3" eb="4">
      <t>ド</t>
    </rPh>
    <phoneticPr fontId="3"/>
  </si>
  <si>
    <t>2度以下であること</t>
    <rPh sb="1" eb="2">
      <t>ド</t>
    </rPh>
    <rPh sb="2" eb="4">
      <t>イカ</t>
    </rPh>
    <phoneticPr fontId="3"/>
  </si>
  <si>
    <t>遊離残留塩素（mg/L）</t>
    <rPh sb="0" eb="2">
      <t>ユウリ</t>
    </rPh>
    <rPh sb="2" eb="4">
      <t>ザンリュウ</t>
    </rPh>
    <rPh sb="4" eb="6">
      <t>エンソ</t>
    </rPh>
    <phoneticPr fontId="3"/>
  </si>
  <si>
    <t>0.1mg/L以上保持する</t>
    <rPh sb="7" eb="9">
      <t>イジョウ</t>
    </rPh>
    <rPh sb="9" eb="11">
      <t>ホジ</t>
    </rPh>
    <phoneticPr fontId="3"/>
  </si>
  <si>
    <t>参考情報</t>
    <rPh sb="0" eb="2">
      <t>サンコウ</t>
    </rPh>
    <rPh sb="2" eb="4">
      <t>ジョウホウ</t>
    </rPh>
    <phoneticPr fontId="3"/>
  </si>
  <si>
    <t>水温（℃）</t>
  </si>
  <si>
    <r>
      <t>上記以外の検査項目を実施した場合の結果</t>
    </r>
    <r>
      <rPr>
        <vertAlign val="superscript"/>
        <sz val="9"/>
        <rFont val="ＭＳ 明朝"/>
        <family val="1"/>
        <charset val="128"/>
      </rPr>
      <t>※3</t>
    </r>
    <rPh sb="17" eb="19">
      <t>ケッカ</t>
    </rPh>
    <phoneticPr fontId="3"/>
  </si>
  <si>
    <t>水道法水質基準による</t>
    <rPh sb="0" eb="2">
      <t>スイドウ</t>
    </rPh>
    <rPh sb="2" eb="3">
      <t>ホウ</t>
    </rPh>
    <rPh sb="3" eb="5">
      <t>スイシツ</t>
    </rPh>
    <rPh sb="5" eb="7">
      <t>キジュン</t>
    </rPh>
    <phoneticPr fontId="3"/>
  </si>
  <si>
    <t>　所見欄</t>
    <rPh sb="1" eb="3">
      <t>ショケン</t>
    </rPh>
    <rPh sb="3" eb="4">
      <t>ラン</t>
    </rPh>
    <phoneticPr fontId="3"/>
  </si>
  <si>
    <t>※1：直結給水は日常点検が行われていることから定期検査の対象としない。
 　　専用水道は、水道法に基づいて検査し管理することとされており、検査の対象としない。
     簡易専用水道は受水槽有効容量が10㎥を超えるもの。
     小規模貯水槽水道は受水槽有効容量が10㎥以下のもの。</t>
    <rPh sb="3" eb="5">
      <t>チョッケツ</t>
    </rPh>
    <rPh sb="5" eb="7">
      <t>キュウスイ</t>
    </rPh>
    <rPh sb="8" eb="10">
      <t>ニチジョウ</t>
    </rPh>
    <rPh sb="10" eb="12">
      <t>テンケン</t>
    </rPh>
    <rPh sb="13" eb="14">
      <t>オコナ</t>
    </rPh>
    <rPh sb="23" eb="25">
      <t>テイキ</t>
    </rPh>
    <rPh sb="25" eb="27">
      <t>ケンサ</t>
    </rPh>
    <rPh sb="28" eb="30">
      <t>タイショウ</t>
    </rPh>
    <rPh sb="39" eb="41">
      <t>センヨウ</t>
    </rPh>
    <rPh sb="41" eb="43">
      <t>スイドウ</t>
    </rPh>
    <rPh sb="45" eb="47">
      <t>スイドウ</t>
    </rPh>
    <rPh sb="47" eb="48">
      <t>ホウ</t>
    </rPh>
    <rPh sb="49" eb="50">
      <t>モト</t>
    </rPh>
    <rPh sb="53" eb="55">
      <t>ケンサ</t>
    </rPh>
    <rPh sb="56" eb="58">
      <t>カンリ</t>
    </rPh>
    <rPh sb="69" eb="71">
      <t>ケンサ</t>
    </rPh>
    <rPh sb="72" eb="74">
      <t>タイショウ</t>
    </rPh>
    <rPh sb="92" eb="93">
      <t>ウ</t>
    </rPh>
    <rPh sb="93" eb="95">
      <t>スイソウ</t>
    </rPh>
    <rPh sb="95" eb="97">
      <t>ユウコウ</t>
    </rPh>
    <rPh sb="97" eb="99">
      <t>ヨウリョウ</t>
    </rPh>
    <rPh sb="104" eb="105">
      <t>コ</t>
    </rPh>
    <rPh sb="136" eb="138">
      <t>イカ</t>
    </rPh>
    <phoneticPr fontId="3"/>
  </si>
  <si>
    <t>※2：採水場所には採水場所名称を記載すること。</t>
    <rPh sb="3" eb="5">
      <t>サイスイ</t>
    </rPh>
    <rPh sb="5" eb="7">
      <t>バショ</t>
    </rPh>
    <rPh sb="9" eb="11">
      <t>サイスイ</t>
    </rPh>
    <rPh sb="11" eb="13">
      <t>バショ</t>
    </rPh>
    <rPh sb="13" eb="15">
      <t>メイショウ</t>
    </rPh>
    <rPh sb="16" eb="18">
      <t>キサイ</t>
    </rPh>
    <phoneticPr fontId="3"/>
  </si>
  <si>
    <t>※3：検査項目、結果及び基準への適否を記載すること。</t>
    <rPh sb="3" eb="5">
      <t>ケンサ</t>
    </rPh>
    <rPh sb="5" eb="7">
      <t>コウモク</t>
    </rPh>
    <rPh sb="8" eb="10">
      <t>ケッカ</t>
    </rPh>
    <rPh sb="10" eb="11">
      <t>オヨ</t>
    </rPh>
    <rPh sb="12" eb="14">
      <t>キジュン</t>
    </rPh>
    <rPh sb="16" eb="18">
      <t>テキヒ</t>
    </rPh>
    <rPh sb="19" eb="21">
      <t>キサイ</t>
    </rPh>
    <phoneticPr fontId="3"/>
  </si>
  <si>
    <t>（注）検査機関に依頼した場合は、結果を転記すること。（検査機関名：　　　　　　　　　　　　　　　　　　）</t>
    <rPh sb="1" eb="2">
      <t>チュウ</t>
    </rPh>
    <rPh sb="3" eb="5">
      <t>ケンサ</t>
    </rPh>
    <rPh sb="5" eb="7">
      <t>キカン</t>
    </rPh>
    <rPh sb="8" eb="10">
      <t>イライ</t>
    </rPh>
    <rPh sb="12" eb="14">
      <t>バアイ</t>
    </rPh>
    <rPh sb="16" eb="18">
      <t>ケッカ</t>
    </rPh>
    <rPh sb="19" eb="21">
      <t>テンキ</t>
    </rPh>
    <rPh sb="27" eb="29">
      <t>ケンサ</t>
    </rPh>
    <rPh sb="29" eb="31">
      <t>キカン</t>
    </rPh>
    <rPh sb="31" eb="32">
      <t>メイ</t>
    </rPh>
    <phoneticPr fontId="3"/>
  </si>
  <si>
    <t>［学校環境衛生検査票ver.1］日本薬剤師会学校薬剤師部会（2019年10月）</t>
    <rPh sb="1" eb="3">
      <t>ガッコウ</t>
    </rPh>
    <rPh sb="3" eb="5">
      <t>カンキョウ</t>
    </rPh>
    <rPh sb="5" eb="7">
      <t>エイセイ</t>
    </rPh>
    <rPh sb="7" eb="9">
      <t>ケンサ</t>
    </rPh>
    <rPh sb="9" eb="10">
      <t>ヒョウ</t>
    </rPh>
    <rPh sb="16" eb="18">
      <t>ニホン</t>
    </rPh>
    <rPh sb="18" eb="21">
      <t>ヤクザイシ</t>
    </rPh>
    <rPh sb="21" eb="22">
      <t>カイ</t>
    </rPh>
    <rPh sb="22" eb="24">
      <t>ガッコウ</t>
    </rPh>
    <rPh sb="24" eb="27">
      <t>ヤクザイシ</t>
    </rPh>
    <rPh sb="27" eb="28">
      <t>ブ</t>
    </rPh>
    <rPh sb="28" eb="29">
      <t>カイ</t>
    </rPh>
    <rPh sb="34" eb="35">
      <t>ネン</t>
    </rPh>
    <rPh sb="37" eb="38">
      <t>ガツ</t>
    </rPh>
    <phoneticPr fontId="3"/>
  </si>
  <si>
    <t>系統名：</t>
    <rPh sb="0" eb="2">
      <t>ケイトウ</t>
    </rPh>
    <rPh sb="2" eb="3">
      <t>メイ</t>
    </rPh>
    <phoneticPr fontId="3"/>
  </si>
  <si>
    <t>プルダウンより選択</t>
    <rPh sb="7" eb="9">
      <t>センタク</t>
    </rPh>
    <phoneticPr fontId="1"/>
  </si>
  <si>
    <t>天候：プルダウンより選択</t>
    <rPh sb="0" eb="2">
      <t>テンコウ</t>
    </rPh>
    <rPh sb="10" eb="12">
      <t>センタク</t>
    </rPh>
    <phoneticPr fontId="1"/>
  </si>
  <si>
    <t>様式　７</t>
    <phoneticPr fontId="3"/>
  </si>
  <si>
    <t>学校環境衛生検査票「飲料水（施設・設備）」</t>
    <rPh sb="10" eb="13">
      <t>インリョウスイ</t>
    </rPh>
    <rPh sb="14" eb="16">
      <t>シセツ</t>
    </rPh>
    <rPh sb="17" eb="19">
      <t>セツビ</t>
    </rPh>
    <phoneticPr fontId="3"/>
  </si>
  <si>
    <t>学校薬剤師氏名</t>
  </si>
  <si>
    <t>天候</t>
    <rPh sb="0" eb="2">
      <t>テンコウ</t>
    </rPh>
    <phoneticPr fontId="3"/>
  </si>
  <si>
    <t>日常点検の結果及びその記録の保存状況</t>
    <rPh sb="0" eb="2">
      <t>ニチジョウ</t>
    </rPh>
    <rPh sb="2" eb="4">
      <t>テンケン</t>
    </rPh>
    <rPh sb="5" eb="7">
      <t>ケッカ</t>
    </rPh>
    <rPh sb="7" eb="8">
      <t>オヨ</t>
    </rPh>
    <rPh sb="11" eb="13">
      <t>キロク</t>
    </rPh>
    <rPh sb="14" eb="16">
      <t>ホゾン</t>
    </rPh>
    <rPh sb="16" eb="18">
      <t>ジョウキョウ</t>
    </rPh>
    <phoneticPr fontId="3"/>
  </si>
  <si>
    <t>受水槽</t>
    <rPh sb="0" eb="1">
      <t>ウ</t>
    </rPh>
    <rPh sb="1" eb="3">
      <t>スイソウ</t>
    </rPh>
    <phoneticPr fontId="3"/>
  </si>
  <si>
    <t>受水槽名</t>
    <rPh sb="0" eb="1">
      <t>ウ</t>
    </rPh>
    <rPh sb="1" eb="3">
      <t>スイソウ</t>
    </rPh>
    <rPh sb="3" eb="4">
      <t>メイ</t>
    </rPh>
    <phoneticPr fontId="3"/>
  </si>
  <si>
    <r>
      <t>有効容量</t>
    </r>
    <r>
      <rPr>
        <vertAlign val="superscript"/>
        <sz val="10.5"/>
        <rFont val="ＭＳ 明朝"/>
        <family val="1"/>
        <charset val="128"/>
      </rPr>
      <t>※1</t>
    </r>
    <r>
      <rPr>
        <sz val="10.5"/>
        <rFont val="ＭＳ 明朝"/>
        <family val="1"/>
        <charset val="128"/>
      </rPr>
      <t>（㎥）</t>
    </r>
    <rPh sb="0" eb="2">
      <t>ユウコウ</t>
    </rPh>
    <rPh sb="2" eb="4">
      <t>ヨウリョウ</t>
    </rPh>
    <phoneticPr fontId="3"/>
  </si>
  <si>
    <t>設置方式</t>
    <rPh sb="0" eb="2">
      <t>セッチ</t>
    </rPh>
    <rPh sb="2" eb="4">
      <t>ホウシキ</t>
    </rPh>
    <phoneticPr fontId="3"/>
  </si>
  <si>
    <t>外部からの
汚染のおそれ</t>
    <rPh sb="0" eb="2">
      <t>ガイブ</t>
    </rPh>
    <rPh sb="6" eb="8">
      <t>オセン</t>
    </rPh>
    <phoneticPr fontId="3"/>
  </si>
  <si>
    <t>亀裂・漏水等</t>
    <rPh sb="0" eb="2">
      <t>キレツ</t>
    </rPh>
    <rPh sb="3" eb="5">
      <t>ロウスイ</t>
    </rPh>
    <rPh sb="5" eb="6">
      <t>トウ</t>
    </rPh>
    <phoneticPr fontId="3"/>
  </si>
  <si>
    <t>周辺の清潔度</t>
    <rPh sb="0" eb="2">
      <t>シュウヘン</t>
    </rPh>
    <rPh sb="3" eb="5">
      <t>セイケツ</t>
    </rPh>
    <rPh sb="5" eb="6">
      <t>ド</t>
    </rPh>
    <phoneticPr fontId="3"/>
  </si>
  <si>
    <t>高置水槽</t>
    <rPh sb="0" eb="1">
      <t>タカ</t>
    </rPh>
    <rPh sb="1" eb="2">
      <t>オ</t>
    </rPh>
    <rPh sb="2" eb="4">
      <t>スイソウ</t>
    </rPh>
    <phoneticPr fontId="3"/>
  </si>
  <si>
    <t>高置水槽名
（給水系統名）</t>
    <rPh sb="0" eb="1">
      <t>タカ</t>
    </rPh>
    <rPh sb="1" eb="2">
      <t>オ</t>
    </rPh>
    <rPh sb="2" eb="4">
      <t>スイソウ</t>
    </rPh>
    <rPh sb="4" eb="5">
      <t>メイ</t>
    </rPh>
    <rPh sb="7" eb="9">
      <t>キュウスイ</t>
    </rPh>
    <rPh sb="9" eb="11">
      <t>ケイトウ</t>
    </rPh>
    <rPh sb="11" eb="12">
      <t>メイ</t>
    </rPh>
    <phoneticPr fontId="3"/>
  </si>
  <si>
    <t>系統名（</t>
    <phoneticPr fontId="3"/>
  </si>
  <si>
    <t>［様式6の給水系統名と一致］</t>
    <phoneticPr fontId="3"/>
  </si>
  <si>
    <r>
      <t>配管、給水栓、
給水ポンプ、
塩素消毒設備</t>
    </r>
    <r>
      <rPr>
        <vertAlign val="superscript"/>
        <sz val="10.5"/>
        <rFont val="ＭＳ 明朝"/>
        <family val="1"/>
        <charset val="128"/>
      </rPr>
      <t>※2</t>
    </r>
    <r>
      <rPr>
        <sz val="10.5"/>
        <rFont val="ＭＳ 明朝"/>
        <family val="1"/>
        <charset val="128"/>
      </rPr>
      <t>、
浄化設備</t>
    </r>
    <r>
      <rPr>
        <vertAlign val="superscript"/>
        <sz val="10.5"/>
        <rFont val="ＭＳ 明朝"/>
        <family val="1"/>
        <charset val="128"/>
      </rPr>
      <t>※3</t>
    </r>
    <r>
      <rPr>
        <sz val="10.5"/>
        <rFont val="ＭＳ 明朝"/>
        <family val="1"/>
        <charset val="128"/>
      </rPr>
      <t>等</t>
    </r>
    <phoneticPr fontId="3"/>
  </si>
  <si>
    <t>　外部からの汚染のおそれ、機能の適切な維持</t>
    <rPh sb="1" eb="3">
      <t>ガイブ</t>
    </rPh>
    <rPh sb="6" eb="8">
      <t>オセン</t>
    </rPh>
    <rPh sb="13" eb="15">
      <t>キノウ</t>
    </rPh>
    <rPh sb="16" eb="18">
      <t>テキセツ</t>
    </rPh>
    <rPh sb="19" eb="21">
      <t>イジ</t>
    </rPh>
    <phoneticPr fontId="3"/>
  </si>
  <si>
    <t>　給水栓の吐水口空間の確保</t>
    <rPh sb="1" eb="4">
      <t>キュウスイセン</t>
    </rPh>
    <rPh sb="5" eb="6">
      <t>ハ</t>
    </rPh>
    <rPh sb="6" eb="7">
      <t>スイ</t>
    </rPh>
    <rPh sb="7" eb="8">
      <t>クチ</t>
    </rPh>
    <rPh sb="8" eb="10">
      <t>クウカン</t>
    </rPh>
    <rPh sb="11" eb="13">
      <t>カクホ</t>
    </rPh>
    <phoneticPr fontId="3"/>
  </si>
  <si>
    <t>　故障、破損、老朽及び漏水の箇所</t>
    <rPh sb="1" eb="3">
      <t>コショウ</t>
    </rPh>
    <rPh sb="4" eb="6">
      <t>ハソン</t>
    </rPh>
    <rPh sb="7" eb="9">
      <t>ロウキュウ</t>
    </rPh>
    <rPh sb="9" eb="10">
      <t>オヨ</t>
    </rPh>
    <rPh sb="11" eb="13">
      <t>ロウスイ</t>
    </rPh>
    <rPh sb="14" eb="16">
      <t>カショ</t>
    </rPh>
    <phoneticPr fontId="3"/>
  </si>
  <si>
    <t>　井戸水等の給水源に、汚水、異物等の混入のおそれ</t>
    <rPh sb="1" eb="5">
      <t>イドミズトウ</t>
    </rPh>
    <rPh sb="6" eb="8">
      <t>キュウスイ</t>
    </rPh>
    <rPh sb="8" eb="9">
      <t>ゲン</t>
    </rPh>
    <rPh sb="11" eb="13">
      <t>オスイ</t>
    </rPh>
    <rPh sb="14" eb="17">
      <t>イブツトウ</t>
    </rPh>
    <rPh sb="18" eb="20">
      <t>コンニュウ</t>
    </rPh>
    <phoneticPr fontId="3"/>
  </si>
  <si>
    <t>貯水槽の清掃</t>
    <phoneticPr fontId="3"/>
  </si>
  <si>
    <t>清掃実施</t>
    <rPh sb="0" eb="2">
      <t>セイソウ</t>
    </rPh>
    <rPh sb="2" eb="4">
      <t>ジッシ</t>
    </rPh>
    <phoneticPr fontId="3"/>
  </si>
  <si>
    <t>貯水槽清掃作業報告書</t>
    <rPh sb="0" eb="3">
      <t>チョスイソウ</t>
    </rPh>
    <rPh sb="3" eb="5">
      <t>セイソウ</t>
    </rPh>
    <rPh sb="5" eb="7">
      <t>サギョウ</t>
    </rPh>
    <rPh sb="7" eb="9">
      <t>ホウコク</t>
    </rPh>
    <rPh sb="9" eb="10">
      <t>ショ</t>
    </rPh>
    <phoneticPr fontId="3"/>
  </si>
  <si>
    <t>※1</t>
    <phoneticPr fontId="3"/>
  </si>
  <si>
    <t>水槽において適正に利用可能な容量（水槽の最高水位と最低水位との間に貯留される水の容量）</t>
    <phoneticPr fontId="3"/>
  </si>
  <si>
    <t>※2</t>
  </si>
  <si>
    <t>水道水を原水とする飲料水の場合は、施設の規模により追加注入する場合に設置され、水道水以外の井戸水等の場合は必ず備えること。</t>
    <phoneticPr fontId="3"/>
  </si>
  <si>
    <t>※3</t>
  </si>
  <si>
    <t>水道水以外の井戸水等の場合は、原水の水質により必要に応じて設置する。</t>
    <rPh sb="0" eb="3">
      <t>スイドウスイ</t>
    </rPh>
    <rPh sb="3" eb="5">
      <t>イガイ</t>
    </rPh>
    <rPh sb="6" eb="9">
      <t>イドミズ</t>
    </rPh>
    <rPh sb="9" eb="10">
      <t>トウ</t>
    </rPh>
    <rPh sb="11" eb="13">
      <t>バアイ</t>
    </rPh>
    <rPh sb="15" eb="17">
      <t>ゲンスイ</t>
    </rPh>
    <rPh sb="18" eb="20">
      <t>スイシツ</t>
    </rPh>
    <rPh sb="23" eb="25">
      <t>ヒツヨウ</t>
    </rPh>
    <rPh sb="26" eb="27">
      <t>オウ</t>
    </rPh>
    <rPh sb="29" eb="31">
      <t>セッチ</t>
    </rPh>
    <phoneticPr fontId="3"/>
  </si>
  <si>
    <t>飯山高等学校</t>
    <rPh sb="0" eb="2">
      <t>イイヤマ</t>
    </rPh>
    <rPh sb="2" eb="4">
      <t>コウトウ</t>
    </rPh>
    <rPh sb="4" eb="6">
      <t>ガッコウ</t>
    </rPh>
    <phoneticPr fontId="3"/>
  </si>
  <si>
    <t>下高井農林高等学校</t>
    <rPh sb="5" eb="9">
      <t>コウトウガッコウ</t>
    </rPh>
    <phoneticPr fontId="3"/>
  </si>
  <si>
    <t>中野立志館高等学校</t>
    <rPh sb="2" eb="3">
      <t>タ</t>
    </rPh>
    <rPh sb="3" eb="4">
      <t>シ</t>
    </rPh>
    <rPh sb="4" eb="5">
      <t>カン</t>
    </rPh>
    <rPh sb="5" eb="9">
      <t>コウトウガッコウ</t>
    </rPh>
    <phoneticPr fontId="3"/>
  </si>
  <si>
    <t>中野立志館高等学校（定時制）</t>
    <rPh sb="2" eb="3">
      <t>タ</t>
    </rPh>
    <rPh sb="3" eb="4">
      <t>シ</t>
    </rPh>
    <rPh sb="4" eb="5">
      <t>カン</t>
    </rPh>
    <rPh sb="5" eb="7">
      <t>コウトウ</t>
    </rPh>
    <rPh sb="7" eb="9">
      <t>ガッコウ</t>
    </rPh>
    <rPh sb="10" eb="13">
      <t>テイジセイ</t>
    </rPh>
    <phoneticPr fontId="3"/>
  </si>
  <si>
    <t>須坂東高等学校</t>
    <rPh sb="3" eb="7">
      <t>コウトウガッコウ</t>
    </rPh>
    <phoneticPr fontId="3"/>
  </si>
  <si>
    <t>須坂高等学校</t>
    <rPh sb="2" eb="6">
      <t>コウトウガッコウ</t>
    </rPh>
    <phoneticPr fontId="3"/>
  </si>
  <si>
    <t>須坂創成高等学校</t>
    <rPh sb="4" eb="8">
      <t>コウトウガッコウ</t>
    </rPh>
    <phoneticPr fontId="3"/>
  </si>
  <si>
    <t>北部高等学校</t>
    <rPh sb="2" eb="6">
      <t>コウトウガッコウ</t>
    </rPh>
    <phoneticPr fontId="3"/>
  </si>
  <si>
    <t>長野吉田高等学校</t>
    <rPh sb="4" eb="8">
      <t>コウトウガッコウ</t>
    </rPh>
    <phoneticPr fontId="3"/>
  </si>
  <si>
    <t>長野高等学校</t>
    <rPh sb="2" eb="6">
      <t>コウトウガッコウ</t>
    </rPh>
    <phoneticPr fontId="3"/>
  </si>
  <si>
    <t>長野高等学校(定時制)</t>
    <rPh sb="2" eb="6">
      <t>コウトウガッコウ</t>
    </rPh>
    <rPh sb="7" eb="10">
      <t>テイジセイ</t>
    </rPh>
    <phoneticPr fontId="3"/>
  </si>
  <si>
    <t>長野西高等学校</t>
    <rPh sb="2" eb="3">
      <t>ニシ</t>
    </rPh>
    <rPh sb="3" eb="7">
      <t>コウトウガッコウ</t>
    </rPh>
    <phoneticPr fontId="3"/>
  </si>
  <si>
    <t>長野商業高等学校</t>
    <rPh sb="2" eb="4">
      <t>ショウギョウ</t>
    </rPh>
    <rPh sb="4" eb="8">
      <t>コウトウガッコウ</t>
    </rPh>
    <phoneticPr fontId="3"/>
  </si>
  <si>
    <t>長野商業高校（定時制）</t>
    <rPh sb="2" eb="4">
      <t>ショウギョウ</t>
    </rPh>
    <rPh sb="4" eb="6">
      <t>コウコウ</t>
    </rPh>
    <rPh sb="7" eb="10">
      <t>テイジセイ</t>
    </rPh>
    <phoneticPr fontId="3"/>
  </si>
  <si>
    <t>長野東高等学校</t>
    <rPh sb="3" eb="5">
      <t>コウトウ</t>
    </rPh>
    <rPh sb="5" eb="7">
      <t>ガッコウ</t>
    </rPh>
    <phoneticPr fontId="3"/>
  </si>
  <si>
    <t>長野工業高等学校</t>
    <rPh sb="4" eb="8">
      <t>コウトウガッコウ</t>
    </rPh>
    <phoneticPr fontId="3"/>
  </si>
  <si>
    <t>長野工業高等学校（定時制）</t>
    <rPh sb="4" eb="8">
      <t>コウトウガッコウ</t>
    </rPh>
    <rPh sb="9" eb="12">
      <t>テイジセイ</t>
    </rPh>
    <phoneticPr fontId="3"/>
  </si>
  <si>
    <t>長野西高等学校中条校</t>
    <rPh sb="0" eb="2">
      <t>ナガノ</t>
    </rPh>
    <rPh sb="2" eb="3">
      <t>ニシ</t>
    </rPh>
    <rPh sb="3" eb="7">
      <t>コウトウガッコウ</t>
    </rPh>
    <rPh sb="7" eb="9">
      <t>ナカジョウ</t>
    </rPh>
    <rPh sb="9" eb="10">
      <t>コウ</t>
    </rPh>
    <phoneticPr fontId="3"/>
  </si>
  <si>
    <t>篠ノ井高等学校犀峡校</t>
    <rPh sb="0" eb="3">
      <t>シノノイ</t>
    </rPh>
    <rPh sb="3" eb="7">
      <t>コウトウガッコウ</t>
    </rPh>
    <rPh sb="7" eb="8">
      <t>サイ</t>
    </rPh>
    <rPh sb="8" eb="9">
      <t>キョウ</t>
    </rPh>
    <rPh sb="9" eb="10">
      <t>コウ</t>
    </rPh>
    <phoneticPr fontId="3"/>
  </si>
  <si>
    <t>長野南高等学校</t>
    <rPh sb="3" eb="7">
      <t>コウトウガッコウ</t>
    </rPh>
    <phoneticPr fontId="3"/>
  </si>
  <si>
    <t>更級農業高等学校</t>
    <rPh sb="4" eb="8">
      <t>コウトウガッコウ</t>
    </rPh>
    <phoneticPr fontId="3"/>
  </si>
  <si>
    <t>中野西高等学校</t>
    <rPh sb="0" eb="2">
      <t>ナカノ</t>
    </rPh>
    <rPh sb="2" eb="3">
      <t>ニシ</t>
    </rPh>
    <rPh sb="3" eb="7">
      <t>コウトウガッコウ</t>
    </rPh>
    <phoneticPr fontId="3"/>
  </si>
  <si>
    <t>長野吉田高等学校戸隠分校</t>
    <rPh sb="4" eb="6">
      <t>コウトウ</t>
    </rPh>
    <rPh sb="6" eb="8">
      <t>ガッコウ</t>
    </rPh>
    <rPh sb="8" eb="9">
      <t>ト</t>
    </rPh>
    <rPh sb="9" eb="10">
      <t>カク</t>
    </rPh>
    <rPh sb="10" eb="12">
      <t>ブンコウ</t>
    </rPh>
    <phoneticPr fontId="3"/>
  </si>
  <si>
    <t>篠ノ井高等学校</t>
    <rPh sb="0" eb="3">
      <t>シノノイ</t>
    </rPh>
    <rPh sb="3" eb="7">
      <t>コウトウガッコウ</t>
    </rPh>
    <phoneticPr fontId="3"/>
  </si>
  <si>
    <t>松代高等学校</t>
    <rPh sb="2" eb="6">
      <t>コウトウガッコウ</t>
    </rPh>
    <phoneticPr fontId="3"/>
  </si>
  <si>
    <t>屋代高等学校</t>
    <rPh sb="2" eb="6">
      <t>コウトウガッコウ</t>
    </rPh>
    <phoneticPr fontId="3"/>
  </si>
  <si>
    <t>屋代高等学校附属中学校</t>
    <rPh sb="0" eb="2">
      <t>ヤシロ</t>
    </rPh>
    <rPh sb="2" eb="4">
      <t>コウトウ</t>
    </rPh>
    <rPh sb="4" eb="6">
      <t>ガッコウ</t>
    </rPh>
    <rPh sb="6" eb="8">
      <t>フゾク</t>
    </rPh>
    <rPh sb="8" eb="11">
      <t>チュウガッコウ</t>
    </rPh>
    <phoneticPr fontId="1"/>
  </si>
  <si>
    <t>屋代南高等学校</t>
    <rPh sb="3" eb="7">
      <t>コウトウガッコウ</t>
    </rPh>
    <phoneticPr fontId="3"/>
  </si>
  <si>
    <t>坂城高等学校</t>
    <rPh sb="2" eb="6">
      <t>コウトウガッコウ</t>
    </rPh>
    <phoneticPr fontId="3"/>
  </si>
  <si>
    <t>上田千曲高等学校</t>
    <rPh sb="4" eb="8">
      <t>コウトウガッコウ</t>
    </rPh>
    <phoneticPr fontId="3"/>
  </si>
  <si>
    <t>上田高等学校</t>
    <rPh sb="2" eb="6">
      <t>コウトウガッコウ</t>
    </rPh>
    <phoneticPr fontId="3"/>
  </si>
  <si>
    <t>上田染谷丘高等学校</t>
    <rPh sb="5" eb="9">
      <t>コウトウガッコウ</t>
    </rPh>
    <phoneticPr fontId="3"/>
  </si>
  <si>
    <t>上田東高等学校</t>
    <rPh sb="3" eb="7">
      <t>コウトウガッコウ</t>
    </rPh>
    <phoneticPr fontId="3"/>
  </si>
  <si>
    <t>丸子修学館高等学校</t>
    <rPh sb="2" eb="4">
      <t>シュウガク</t>
    </rPh>
    <rPh sb="4" eb="5">
      <t>カン</t>
    </rPh>
    <rPh sb="5" eb="9">
      <t>コウトウガッコウ</t>
    </rPh>
    <phoneticPr fontId="3"/>
  </si>
  <si>
    <t>東御清翔高等学校</t>
    <rPh sb="0" eb="1">
      <t>ヒガシ</t>
    </rPh>
    <rPh sb="1" eb="2">
      <t>オ</t>
    </rPh>
    <rPh sb="2" eb="3">
      <t>キヨ</t>
    </rPh>
    <rPh sb="3" eb="4">
      <t>ショウ</t>
    </rPh>
    <rPh sb="4" eb="8">
      <t>コウトウガッコウ</t>
    </rPh>
    <phoneticPr fontId="3"/>
  </si>
  <si>
    <t>蓼科高等学校</t>
    <rPh sb="2" eb="6">
      <t>コウトウガッコウ</t>
    </rPh>
    <phoneticPr fontId="3"/>
  </si>
  <si>
    <t>長野西高等学校望月サテライト校</t>
    <rPh sb="0" eb="2">
      <t>ナガノ</t>
    </rPh>
    <rPh sb="2" eb="3">
      <t>ニシ</t>
    </rPh>
    <rPh sb="3" eb="5">
      <t>コウトウ</t>
    </rPh>
    <rPh sb="5" eb="7">
      <t>ガッコウ</t>
    </rPh>
    <rPh sb="14" eb="15">
      <t>コウ</t>
    </rPh>
    <phoneticPr fontId="3"/>
  </si>
  <si>
    <t>小諸商業高等学校</t>
    <rPh sb="4" eb="8">
      <t>コウトウガッコウ</t>
    </rPh>
    <phoneticPr fontId="3"/>
  </si>
  <si>
    <t>小諸商業高等学校(定時制)</t>
    <rPh sb="4" eb="8">
      <t>コウトウガッコウ</t>
    </rPh>
    <rPh sb="9" eb="12">
      <t>テイジセイ</t>
    </rPh>
    <phoneticPr fontId="3"/>
  </si>
  <si>
    <t>小諸高等学校</t>
    <rPh sb="2" eb="6">
      <t>コウトウガッコウ</t>
    </rPh>
    <phoneticPr fontId="3"/>
  </si>
  <si>
    <t>軽井沢高等学校</t>
    <rPh sb="3" eb="7">
      <t>コウトウガッコウ</t>
    </rPh>
    <phoneticPr fontId="3"/>
  </si>
  <si>
    <t>佐久平総合技術高等学校(臼田)</t>
    <rPh sb="7" eb="11">
      <t>コウトウガッコウ</t>
    </rPh>
    <phoneticPr fontId="3"/>
  </si>
  <si>
    <t>佐久平総合技術高等学校(浅間)</t>
    <rPh sb="7" eb="11">
      <t>コウトウガッコウ</t>
    </rPh>
    <rPh sb="12" eb="14">
      <t>アサマ</t>
    </rPh>
    <phoneticPr fontId="3"/>
  </si>
  <si>
    <t>岩村田高等学校</t>
    <rPh sb="3" eb="7">
      <t>コウトウガッコウ</t>
    </rPh>
    <phoneticPr fontId="3"/>
  </si>
  <si>
    <t>野沢北高等学校</t>
    <rPh sb="3" eb="7">
      <t>コウトウガッコウ</t>
    </rPh>
    <phoneticPr fontId="3"/>
  </si>
  <si>
    <t>野沢南高等学校</t>
    <rPh sb="3" eb="7">
      <t>コウトウガッコウ</t>
    </rPh>
    <phoneticPr fontId="3"/>
  </si>
  <si>
    <t>野沢南高等学校(定時制)</t>
    <rPh sb="3" eb="7">
      <t>コウトウガッコウ</t>
    </rPh>
    <rPh sb="8" eb="11">
      <t>テイジセイ</t>
    </rPh>
    <phoneticPr fontId="3"/>
  </si>
  <si>
    <t>小海高等学校</t>
    <rPh sb="2" eb="6">
      <t>コウトウガッコウ</t>
    </rPh>
    <phoneticPr fontId="3"/>
  </si>
  <si>
    <t>富士見高等学校</t>
    <rPh sb="3" eb="7">
      <t>コウトウガッコウ</t>
    </rPh>
    <phoneticPr fontId="3"/>
  </si>
  <si>
    <t>茅野高等学校</t>
    <rPh sb="2" eb="6">
      <t>コウトウガッコウ</t>
    </rPh>
    <phoneticPr fontId="3"/>
  </si>
  <si>
    <t>諏訪実業高等学校</t>
  </si>
  <si>
    <t>諏訪実業高等学校(定時制)</t>
    <rPh sb="4" eb="8">
      <t>コウトウガッコウ</t>
    </rPh>
    <rPh sb="9" eb="12">
      <t>テイジセイ</t>
    </rPh>
    <phoneticPr fontId="3"/>
  </si>
  <si>
    <t>諏訪清陵高等学校</t>
    <rPh sb="4" eb="8">
      <t>コウトウガッコウ</t>
    </rPh>
    <phoneticPr fontId="3"/>
  </si>
  <si>
    <t>諏訪清陵高等学校附属中学校</t>
    <rPh sb="4" eb="6">
      <t>コウトウ</t>
    </rPh>
    <rPh sb="6" eb="8">
      <t>ガッコウ</t>
    </rPh>
    <rPh sb="8" eb="11">
      <t>フゾクチュウ</t>
    </rPh>
    <rPh sb="11" eb="13">
      <t>ガッコウ</t>
    </rPh>
    <phoneticPr fontId="3"/>
  </si>
  <si>
    <t>諏訪二葉高等学校</t>
    <rPh sb="4" eb="8">
      <t>コウトウガッコウ</t>
    </rPh>
    <phoneticPr fontId="3"/>
  </si>
  <si>
    <t>下諏訪向陽高等学校</t>
    <rPh sb="5" eb="9">
      <t>コウトウガッコウ</t>
    </rPh>
    <phoneticPr fontId="3"/>
  </si>
  <si>
    <t>岡谷東高等学校</t>
    <rPh sb="3" eb="7">
      <t>コウトウガッコウ</t>
    </rPh>
    <phoneticPr fontId="3"/>
  </si>
  <si>
    <t>岡谷南高等学校</t>
    <rPh sb="3" eb="7">
      <t>コウトウガッコウ</t>
    </rPh>
    <phoneticPr fontId="3"/>
  </si>
  <si>
    <t>岡谷工業高等学校</t>
    <rPh sb="4" eb="8">
      <t>コウトウガッコウ</t>
    </rPh>
    <phoneticPr fontId="3"/>
  </si>
  <si>
    <t>辰野高等学校</t>
    <rPh sb="2" eb="6">
      <t>コウトウガッコウ</t>
    </rPh>
    <phoneticPr fontId="3"/>
  </si>
  <si>
    <t>箕輪進修高等学校</t>
    <rPh sb="2" eb="3">
      <t>シン</t>
    </rPh>
    <rPh sb="3" eb="4">
      <t>シュウ</t>
    </rPh>
    <rPh sb="4" eb="8">
      <t>コウトウガッコウ</t>
    </rPh>
    <phoneticPr fontId="3"/>
  </si>
  <si>
    <t>上伊那農業高等学校</t>
    <rPh sb="5" eb="9">
      <t>コウトウガッコウ</t>
    </rPh>
    <phoneticPr fontId="3"/>
  </si>
  <si>
    <t>高遠高等学校</t>
    <rPh sb="2" eb="6">
      <t>コウトウガッコウ</t>
    </rPh>
    <phoneticPr fontId="3"/>
  </si>
  <si>
    <t>伊那北高等学校</t>
    <rPh sb="3" eb="7">
      <t>コウトウガッコウ</t>
    </rPh>
    <phoneticPr fontId="3"/>
  </si>
  <si>
    <t>伊那弥生ケ丘高等学校</t>
    <rPh sb="6" eb="10">
      <t>コウトウガッコウ</t>
    </rPh>
    <phoneticPr fontId="3"/>
  </si>
  <si>
    <t>赤穂高等学校</t>
    <rPh sb="2" eb="6">
      <t>コウトウガッコウ</t>
    </rPh>
    <phoneticPr fontId="3"/>
  </si>
  <si>
    <t>赤穂高等学校（定時制）</t>
    <rPh sb="2" eb="6">
      <t>コウトウガッコウ</t>
    </rPh>
    <phoneticPr fontId="3"/>
  </si>
  <si>
    <t>駒ケ根工業高等学校</t>
    <rPh sb="5" eb="9">
      <t>コウトウガッコウ</t>
    </rPh>
    <phoneticPr fontId="3"/>
  </si>
  <si>
    <t>松川高等学校</t>
    <rPh sb="2" eb="6">
      <t>コウトウガッコウ</t>
    </rPh>
    <phoneticPr fontId="3"/>
  </si>
  <si>
    <t>飯田高等学校</t>
    <rPh sb="2" eb="6">
      <t>コウトウガッコウ</t>
    </rPh>
    <phoneticPr fontId="3"/>
  </si>
  <si>
    <t>飯田風越高等学校</t>
    <rPh sb="4" eb="8">
      <t>コウトウガッコウ</t>
    </rPh>
    <phoneticPr fontId="3"/>
  </si>
  <si>
    <t>飯田OIDE長姫高等学校</t>
    <rPh sb="8" eb="12">
      <t>コウトウガッコウ</t>
    </rPh>
    <phoneticPr fontId="3"/>
  </si>
  <si>
    <t>下伊那農業高等学校</t>
    <rPh sb="5" eb="9">
      <t>コウトウガッコウ</t>
    </rPh>
    <phoneticPr fontId="3"/>
  </si>
  <si>
    <t>阿智高等学校</t>
    <rPh sb="2" eb="6">
      <t>コウトウガッコウ</t>
    </rPh>
    <phoneticPr fontId="3"/>
  </si>
  <si>
    <t>阿南高等学校</t>
    <rPh sb="2" eb="6">
      <t>コウトウガッコウ</t>
    </rPh>
    <phoneticPr fontId="3"/>
  </si>
  <si>
    <t>蘇南高等学校</t>
    <rPh sb="2" eb="6">
      <t>コウトウガッコウ</t>
    </rPh>
    <phoneticPr fontId="3"/>
  </si>
  <si>
    <t>木曽青峰高等学校</t>
  </si>
  <si>
    <t>木曽青峰高等学校(定時制)</t>
    <rPh sb="2" eb="3">
      <t>アオ</t>
    </rPh>
    <rPh sb="3" eb="4">
      <t>ミネ</t>
    </rPh>
    <rPh sb="4" eb="8">
      <t>コウトウガッコウ</t>
    </rPh>
    <rPh sb="9" eb="12">
      <t>テイジセイ</t>
    </rPh>
    <phoneticPr fontId="3"/>
  </si>
  <si>
    <t>塩尻志学館高等学校</t>
    <rPh sb="2" eb="4">
      <t>シガク</t>
    </rPh>
    <rPh sb="4" eb="5">
      <t>ヤカタ</t>
    </rPh>
    <rPh sb="5" eb="9">
      <t>コウトウガッコウ</t>
    </rPh>
    <phoneticPr fontId="3"/>
  </si>
  <si>
    <t>田川高等学校</t>
    <rPh sb="2" eb="6">
      <t>コウトウガッコウ</t>
    </rPh>
    <phoneticPr fontId="3"/>
  </si>
  <si>
    <t>梓川高等学校</t>
    <rPh sb="2" eb="6">
      <t>コウトウガッコウ</t>
    </rPh>
    <phoneticPr fontId="3"/>
  </si>
  <si>
    <t>松本工業高等学校</t>
    <rPh sb="4" eb="8">
      <t>コウトウガッコウ</t>
    </rPh>
    <phoneticPr fontId="3"/>
  </si>
  <si>
    <t>松本県ケ丘高等学校</t>
    <rPh sb="5" eb="9">
      <t>コウトウガッコウ</t>
    </rPh>
    <phoneticPr fontId="3"/>
  </si>
  <si>
    <t>松本美須々ケ丘高等学校</t>
    <rPh sb="7" eb="11">
      <t>コウトウガッコウ</t>
    </rPh>
    <phoneticPr fontId="3"/>
  </si>
  <si>
    <t>松本深志高等学校</t>
    <rPh sb="4" eb="8">
      <t>コウトウガッコウ</t>
    </rPh>
    <phoneticPr fontId="3"/>
  </si>
  <si>
    <t>松本蟻ケ崎高等学校</t>
  </si>
  <si>
    <t>松本筑摩高等学校</t>
    <rPh sb="4" eb="8">
      <t>コウトウガッコウ</t>
    </rPh>
    <phoneticPr fontId="3"/>
  </si>
  <si>
    <t>松本筑摩高等学校（夜間部）</t>
    <rPh sb="4" eb="8">
      <t>コウトウガッコウ</t>
    </rPh>
    <rPh sb="9" eb="11">
      <t>ヤカン</t>
    </rPh>
    <rPh sb="11" eb="12">
      <t>ブ</t>
    </rPh>
    <phoneticPr fontId="3"/>
  </si>
  <si>
    <t>明科高等学校</t>
    <rPh sb="2" eb="6">
      <t>コウトウガッコウ</t>
    </rPh>
    <phoneticPr fontId="3"/>
  </si>
  <si>
    <t>豊科高等学校</t>
  </si>
  <si>
    <t>南安曇農業高等学校</t>
    <rPh sb="5" eb="9">
      <t>コウトウガッコウ</t>
    </rPh>
    <phoneticPr fontId="3"/>
  </si>
  <si>
    <t>穂高商業高等学校</t>
    <rPh sb="4" eb="8">
      <t>コウトウガッコウ</t>
    </rPh>
    <phoneticPr fontId="3"/>
  </si>
  <si>
    <t>池田工業高等学校</t>
    <rPh sb="4" eb="8">
      <t>コウトウガッコウ</t>
    </rPh>
    <phoneticPr fontId="3"/>
  </si>
  <si>
    <t>池田工業高等学校(定時制)</t>
    <rPh sb="4" eb="8">
      <t>コウトウガッコウ</t>
    </rPh>
    <rPh sb="9" eb="12">
      <t>テイジセイ</t>
    </rPh>
    <phoneticPr fontId="3"/>
  </si>
  <si>
    <t>大町岳陽高等学校</t>
    <rPh sb="0" eb="2">
      <t>オオマチ</t>
    </rPh>
    <rPh sb="2" eb="4">
      <t>ガクヨウ</t>
    </rPh>
    <rPh sb="4" eb="8">
      <t>コウトウガッコウ</t>
    </rPh>
    <phoneticPr fontId="3"/>
  </si>
  <si>
    <t>白馬高等学校</t>
    <rPh sb="2" eb="6">
      <t>コウトウガッコウ</t>
    </rPh>
    <phoneticPr fontId="3"/>
  </si>
  <si>
    <t>長野盲学校</t>
    <rPh sb="0" eb="2">
      <t>ナガノ</t>
    </rPh>
    <rPh sb="2" eb="3">
      <t>モウ</t>
    </rPh>
    <rPh sb="3" eb="5">
      <t>ガッコウ</t>
    </rPh>
    <phoneticPr fontId="3"/>
  </si>
  <si>
    <t>松本盲学校</t>
    <rPh sb="0" eb="2">
      <t>マツモト</t>
    </rPh>
    <rPh sb="2" eb="3">
      <t>モウ</t>
    </rPh>
    <rPh sb="3" eb="5">
      <t>ガッコウ</t>
    </rPh>
    <phoneticPr fontId="3"/>
  </si>
  <si>
    <t>長野ろう学校</t>
    <rPh sb="0" eb="2">
      <t>ナガノ</t>
    </rPh>
    <rPh sb="4" eb="6">
      <t>ガッコウ</t>
    </rPh>
    <phoneticPr fontId="3"/>
  </si>
  <si>
    <t>松本ろう学校</t>
    <rPh sb="0" eb="2">
      <t>マツモト</t>
    </rPh>
    <rPh sb="4" eb="6">
      <t>ガッコウ</t>
    </rPh>
    <phoneticPr fontId="3"/>
  </si>
  <si>
    <t>長野養護学校</t>
    <rPh sb="0" eb="2">
      <t>ナガノ</t>
    </rPh>
    <phoneticPr fontId="3"/>
  </si>
  <si>
    <t>長野養護学校すざか分教室</t>
    <rPh sb="0" eb="2">
      <t>ナガノ</t>
    </rPh>
    <rPh sb="9" eb="10">
      <t>ブン</t>
    </rPh>
    <rPh sb="10" eb="12">
      <t>キョウシツ</t>
    </rPh>
    <phoneticPr fontId="1"/>
  </si>
  <si>
    <t>上田養護学校</t>
    <rPh sb="0" eb="2">
      <t>ウエダ</t>
    </rPh>
    <phoneticPr fontId="3"/>
  </si>
  <si>
    <t>伊那養護学校</t>
    <rPh sb="0" eb="2">
      <t>イナ</t>
    </rPh>
    <phoneticPr fontId="3"/>
  </si>
  <si>
    <t>諏訪養護学校</t>
    <rPh sb="0" eb="2">
      <t>スワ</t>
    </rPh>
    <phoneticPr fontId="3"/>
  </si>
  <si>
    <t>松本養護学校</t>
    <rPh sb="0" eb="2">
      <t>マツモト</t>
    </rPh>
    <phoneticPr fontId="3"/>
  </si>
  <si>
    <t>飯田養護学校</t>
    <rPh sb="0" eb="2">
      <t>イイダ</t>
    </rPh>
    <phoneticPr fontId="3"/>
  </si>
  <si>
    <t>安曇養護学校</t>
    <rPh sb="0" eb="2">
      <t>アズミ</t>
    </rPh>
    <phoneticPr fontId="3"/>
  </si>
  <si>
    <t>小諸養護学校</t>
    <rPh sb="0" eb="2">
      <t>コモロ</t>
    </rPh>
    <phoneticPr fontId="3"/>
  </si>
  <si>
    <t>飯山養護学校</t>
    <rPh sb="0" eb="2">
      <t>イイヤマ</t>
    </rPh>
    <phoneticPr fontId="3"/>
  </si>
  <si>
    <t>木曽養護学校</t>
    <rPh sb="0" eb="2">
      <t>キソ</t>
    </rPh>
    <phoneticPr fontId="3"/>
  </si>
  <si>
    <t>花田養護学校</t>
    <rPh sb="0" eb="2">
      <t>ハナダ</t>
    </rPh>
    <phoneticPr fontId="3"/>
  </si>
  <si>
    <t>稲荷山養護学校</t>
    <rPh sb="0" eb="3">
      <t>イナリヤマ</t>
    </rPh>
    <phoneticPr fontId="3"/>
  </si>
  <si>
    <t>若槻養護学校</t>
    <rPh sb="0" eb="2">
      <t>ワカツキ</t>
    </rPh>
    <phoneticPr fontId="3"/>
  </si>
  <si>
    <t>寿台養護学校</t>
    <rPh sb="0" eb="1">
      <t>コトブキ</t>
    </rPh>
    <rPh sb="1" eb="2">
      <t>ダイ</t>
    </rPh>
    <phoneticPr fontId="3"/>
  </si>
  <si>
    <t>プルダウンより選択（掲載順は学校一覧シート参照）</t>
    <rPh sb="7" eb="9">
      <t>センタク</t>
    </rPh>
    <rPh sb="10" eb="12">
      <t>ケイサイ</t>
    </rPh>
    <rPh sb="12" eb="13">
      <t>ジュン</t>
    </rPh>
    <rPh sb="14" eb="16">
      <t>ガッコウ</t>
    </rPh>
    <rPh sb="16" eb="18">
      <t>イチラン</t>
    </rPh>
    <rPh sb="21" eb="23">
      <t>サンショウ</t>
    </rPh>
    <phoneticPr fontId="1"/>
  </si>
  <si>
    <t>高置水槽１</t>
    <rPh sb="0" eb="4">
      <t>コウチスイソウ</t>
    </rPh>
    <phoneticPr fontId="1"/>
  </si>
  <si>
    <t>高置水槽２</t>
    <rPh sb="0" eb="4">
      <t>コウチスイソウ</t>
    </rPh>
    <phoneticPr fontId="1"/>
  </si>
  <si>
    <t>周辺の
清潔度</t>
    <rPh sb="0" eb="2">
      <t>シュウヘン</t>
    </rPh>
    <rPh sb="4" eb="6">
      <t>セイケツ</t>
    </rPh>
    <rPh sb="6" eb="7">
      <t>ド</t>
    </rPh>
    <phoneticPr fontId="1"/>
  </si>
  <si>
    <t>亀裂・
漏水等</t>
    <rPh sb="0" eb="2">
      <t>キレツ</t>
    </rPh>
    <rPh sb="4" eb="6">
      <t>ロウスイ</t>
    </rPh>
    <rPh sb="6" eb="7">
      <t>トウ</t>
    </rPh>
    <phoneticPr fontId="1"/>
  </si>
  <si>
    <t>外部からの
汚染の恐れ</t>
    <rPh sb="0" eb="2">
      <t>ガイブ</t>
    </rPh>
    <rPh sb="6" eb="8">
      <t>オセン</t>
    </rPh>
    <rPh sb="9" eb="10">
      <t>オソ</t>
    </rPh>
    <phoneticPr fontId="1"/>
  </si>
  <si>
    <t>貯水槽清掃</t>
    <rPh sb="0" eb="3">
      <t>チョスイソウ</t>
    </rPh>
    <rPh sb="3" eb="5">
      <t>セイソウ</t>
    </rPh>
    <phoneticPr fontId="1"/>
  </si>
  <si>
    <t>清掃実施</t>
    <rPh sb="0" eb="2">
      <t>セイソウ</t>
    </rPh>
    <rPh sb="2" eb="4">
      <t>ジッシ</t>
    </rPh>
    <phoneticPr fontId="1"/>
  </si>
  <si>
    <t>作業
報告書</t>
    <rPh sb="0" eb="2">
      <t>サギョウ</t>
    </rPh>
    <rPh sb="3" eb="6">
      <t>ホウコクショ</t>
    </rPh>
    <phoneticPr fontId="1"/>
  </si>
  <si>
    <t>有の場合：実施年月日</t>
    <rPh sb="0" eb="1">
      <t>ユウ</t>
    </rPh>
    <rPh sb="2" eb="4">
      <t>バアイ</t>
    </rPh>
    <rPh sb="5" eb="7">
      <t>ジッシ</t>
    </rPh>
    <rPh sb="7" eb="10">
      <t>ネンガッピ</t>
    </rPh>
    <phoneticPr fontId="3"/>
  </si>
  <si>
    <t>プルダウンより選択　実施年月日：年月日の間にスラッシュ</t>
    <rPh sb="7" eb="9">
      <t>センタク</t>
    </rPh>
    <rPh sb="10" eb="12">
      <t>ジッシ</t>
    </rPh>
    <rPh sb="12" eb="15">
      <t>ネンガッピ</t>
    </rPh>
    <rPh sb="16" eb="19">
      <t>ネンガッピ</t>
    </rPh>
    <rPh sb="20" eb="21">
      <t>アイダ</t>
    </rPh>
    <phoneticPr fontId="1"/>
  </si>
  <si>
    <t>様式　１２</t>
    <phoneticPr fontId="3"/>
  </si>
  <si>
    <t>検査年月日</t>
    <rPh sb="0" eb="2">
      <t>ケンサ</t>
    </rPh>
    <rPh sb="2" eb="5">
      <t>ネンガッピ</t>
    </rPh>
    <phoneticPr fontId="3"/>
  </si>
  <si>
    <t>気温</t>
    <rPh sb="0" eb="2">
      <t>キオン</t>
    </rPh>
    <phoneticPr fontId="3"/>
  </si>
  <si>
    <t>水温</t>
    <rPh sb="0" eb="2">
      <t>スイオン</t>
    </rPh>
    <phoneticPr fontId="3"/>
  </si>
  <si>
    <t>日常点検（プール日誌）の記録の状況</t>
    <phoneticPr fontId="3"/>
  </si>
  <si>
    <t>検査結果</t>
    <rPh sb="0" eb="2">
      <t>ケンサ</t>
    </rPh>
    <rPh sb="2" eb="4">
      <t>ケッカ</t>
    </rPh>
    <phoneticPr fontId="3"/>
  </si>
  <si>
    <t>基　　　準</t>
    <rPh sb="0" eb="1">
      <t>モト</t>
    </rPh>
    <rPh sb="4" eb="5">
      <t>ジュン</t>
    </rPh>
    <phoneticPr fontId="3"/>
  </si>
  <si>
    <t>検査頻度</t>
    <rPh sb="0" eb="2">
      <t>ケンサ</t>
    </rPh>
    <rPh sb="2" eb="4">
      <t>ヒンド</t>
    </rPh>
    <phoneticPr fontId="3"/>
  </si>
  <si>
    <t>Ａ地点</t>
    <rPh sb="1" eb="3">
      <t>チテン</t>
    </rPh>
    <phoneticPr fontId="3"/>
  </si>
  <si>
    <t>Ｂ地点</t>
    <rPh sb="1" eb="3">
      <t>チテン</t>
    </rPh>
    <phoneticPr fontId="3"/>
  </si>
  <si>
    <t>Ｃ地点</t>
    <rPh sb="1" eb="3">
      <t>チテン</t>
    </rPh>
    <phoneticPr fontId="3"/>
  </si>
  <si>
    <t>取水口
付近（D）</t>
    <rPh sb="0" eb="3">
      <t>シュスイコウ</t>
    </rPh>
    <rPh sb="4" eb="6">
      <t>フキン</t>
    </rPh>
    <phoneticPr fontId="3"/>
  </si>
  <si>
    <t>0.4mg/L以上であること。また、1.0mg/L以下であることが望ましい。</t>
    <rPh sb="7" eb="9">
      <t>イジョウ</t>
    </rPh>
    <rPh sb="25" eb="27">
      <t>イカ</t>
    </rPh>
    <rPh sb="33" eb="34">
      <t>ノゾ</t>
    </rPh>
    <phoneticPr fontId="3"/>
  </si>
  <si>
    <t>使用日の積算が30日以内ごとに１回行う。</t>
    <rPh sb="0" eb="3">
      <t>シヨウビ</t>
    </rPh>
    <rPh sb="4" eb="6">
      <t>セキサン</t>
    </rPh>
    <rPh sb="9" eb="10">
      <t>ニチ</t>
    </rPh>
    <rPh sb="10" eb="12">
      <t>イナイ</t>
    </rPh>
    <rPh sb="16" eb="17">
      <t>カイ</t>
    </rPh>
    <rPh sb="17" eb="18">
      <t>オコナ</t>
    </rPh>
    <phoneticPr fontId="3"/>
  </si>
  <si>
    <t>5.8以上8.6以下であること。</t>
    <rPh sb="3" eb="5">
      <t>イジョウ</t>
    </rPh>
    <rPh sb="8" eb="10">
      <t>イカ</t>
    </rPh>
    <phoneticPr fontId="3"/>
  </si>
  <si>
    <t>検出されないこと。</t>
    <rPh sb="0" eb="2">
      <t>ケンシュツ</t>
    </rPh>
    <phoneticPr fontId="3"/>
  </si>
  <si>
    <t>一般細菌（コロニー）</t>
    <rPh sb="0" eb="2">
      <t>イッパン</t>
    </rPh>
    <rPh sb="2" eb="4">
      <t>サイキン</t>
    </rPh>
    <phoneticPr fontId="3"/>
  </si>
  <si>
    <t>1ｍL中200コロニー以下であること。</t>
    <rPh sb="3" eb="4">
      <t>チュウ</t>
    </rPh>
    <rPh sb="11" eb="13">
      <t>イカ</t>
    </rPh>
    <phoneticPr fontId="3"/>
  </si>
  <si>
    <r>
      <t xml:space="preserve">有機物等（mg/L）
</t>
    </r>
    <r>
      <rPr>
        <sz val="8"/>
        <rFont val="ＭＳ 明朝"/>
        <family val="1"/>
        <charset val="128"/>
      </rPr>
      <t>（過ﾏﾝｶﾞﾝ酸ｶﾘｳﾑ消費量）</t>
    </r>
    <rPh sb="0" eb="3">
      <t>ユウキブツ</t>
    </rPh>
    <rPh sb="3" eb="4">
      <t>トウ</t>
    </rPh>
    <rPh sb="12" eb="13">
      <t>ス</t>
    </rPh>
    <rPh sb="18" eb="19">
      <t>サン</t>
    </rPh>
    <rPh sb="23" eb="26">
      <t>ショウヒリョウ</t>
    </rPh>
    <phoneticPr fontId="3"/>
  </si>
  <si>
    <t>12mg/L以下であること。</t>
    <rPh sb="6" eb="8">
      <t>イカ</t>
    </rPh>
    <phoneticPr fontId="3"/>
  </si>
  <si>
    <t>２度以下であること。</t>
    <rPh sb="1" eb="2">
      <t>ド</t>
    </rPh>
    <rPh sb="2" eb="4">
      <t>イカ</t>
    </rPh>
    <phoneticPr fontId="3"/>
  </si>
  <si>
    <t>総ﾄﾘﾊﾛﾒﾀﾝ（mg/L）</t>
    <rPh sb="0" eb="1">
      <t>ソウ</t>
    </rPh>
    <phoneticPr fontId="3"/>
  </si>
  <si>
    <t>0.2mg/L以下であることが望ましい。</t>
    <rPh sb="7" eb="9">
      <t>イカ</t>
    </rPh>
    <rPh sb="15" eb="16">
      <t>ノゾ</t>
    </rPh>
    <phoneticPr fontId="3"/>
  </si>
  <si>
    <t>使用期間中の適切な時期に１回</t>
    <rPh sb="0" eb="2">
      <t>シヨウ</t>
    </rPh>
    <rPh sb="2" eb="5">
      <t>キカンチュウ</t>
    </rPh>
    <rPh sb="6" eb="8">
      <t>テキセツ</t>
    </rPh>
    <rPh sb="9" eb="11">
      <t>ジキ</t>
    </rPh>
    <rPh sb="13" eb="14">
      <t>カイ</t>
    </rPh>
    <phoneticPr fontId="3"/>
  </si>
  <si>
    <t>循環ろ過装置の
処理水（度）</t>
    <rPh sb="0" eb="2">
      <t>ジュンカン</t>
    </rPh>
    <rPh sb="3" eb="4">
      <t>カ</t>
    </rPh>
    <rPh sb="4" eb="6">
      <t>ソウチ</t>
    </rPh>
    <rPh sb="8" eb="10">
      <t>ショリ</t>
    </rPh>
    <rPh sb="10" eb="11">
      <t>スイ</t>
    </rPh>
    <rPh sb="12" eb="13">
      <t>ド</t>
    </rPh>
    <phoneticPr fontId="3"/>
  </si>
  <si>
    <t>0.5度以下であること。また、0.1度以下であることが望ましい。</t>
    <rPh sb="3" eb="4">
      <t>ド</t>
    </rPh>
    <rPh sb="4" eb="6">
      <t>イカ</t>
    </rPh>
    <rPh sb="18" eb="19">
      <t>ド</t>
    </rPh>
    <rPh sb="19" eb="21">
      <t>イカ</t>
    </rPh>
    <rPh sb="27" eb="28">
      <t>ノゾ</t>
    </rPh>
    <phoneticPr fontId="3"/>
  </si>
  <si>
    <t>参考情報</t>
    <phoneticPr fontId="3"/>
  </si>
  <si>
    <t>使用している水の種類</t>
    <phoneticPr fontId="3"/>
  </si>
  <si>
    <t>使用消毒剤</t>
    <phoneticPr fontId="3"/>
  </si>
  <si>
    <t>名称：</t>
    <rPh sb="0" eb="2">
      <t>メイショウ</t>
    </rPh>
    <phoneticPr fontId="3"/>
  </si>
  <si>
    <t>成分名：</t>
    <rPh sb="0" eb="2">
      <t>セイブン</t>
    </rPh>
    <rPh sb="2" eb="3">
      <t>メイ</t>
    </rPh>
    <phoneticPr fontId="3"/>
  </si>
  <si>
    <t>その他の使用薬剤
（凝集剤、pH調整剤等）</t>
    <phoneticPr fontId="3"/>
  </si>
  <si>
    <t>遊離残留塩素は、プールの対角線上３点の水面下及び循環ろ過装置の取水口付近について測定する。</t>
    <rPh sb="0" eb="2">
      <t>ユウリ</t>
    </rPh>
    <rPh sb="2" eb="4">
      <t>ザンリュウ</t>
    </rPh>
    <rPh sb="4" eb="6">
      <t>エンソ</t>
    </rPh>
    <phoneticPr fontId="3"/>
  </si>
  <si>
    <t>その他の場合</t>
    <rPh sb="2" eb="3">
      <t>タ</t>
    </rPh>
    <rPh sb="4" eb="6">
      <t>バアイ</t>
    </rPh>
    <phoneticPr fontId="1"/>
  </si>
  <si>
    <t>（</t>
    <phoneticPr fontId="1"/>
  </si>
  <si>
    <t>）</t>
    <phoneticPr fontId="1"/>
  </si>
  <si>
    <t>様式　１</t>
    <phoneticPr fontId="3"/>
  </si>
  <si>
    <t>学校担当職員
氏名</t>
    <rPh sb="5" eb="6">
      <t>イン</t>
    </rPh>
    <phoneticPr fontId="3"/>
  </si>
  <si>
    <t>検査日時</t>
  </si>
  <si>
    <t>～</t>
    <phoneticPr fontId="3"/>
  </si>
  <si>
    <t>教室等名称</t>
    <rPh sb="2" eb="3">
      <t>トウ</t>
    </rPh>
    <phoneticPr fontId="3"/>
  </si>
  <si>
    <t>場所</t>
    <rPh sb="0" eb="2">
      <t>バショ</t>
    </rPh>
    <phoneticPr fontId="3"/>
  </si>
  <si>
    <t>館・棟</t>
    <phoneticPr fontId="3"/>
  </si>
  <si>
    <t>階</t>
    <rPh sb="0" eb="1">
      <t>カイ</t>
    </rPh>
    <phoneticPr fontId="3"/>
  </si>
  <si>
    <t>容積</t>
    <phoneticPr fontId="3"/>
  </si>
  <si>
    <t>㎥</t>
    <phoneticPr fontId="3"/>
  </si>
  <si>
    <t>在室人員</t>
  </si>
  <si>
    <t>人</t>
    <rPh sb="0" eb="1">
      <t>ニン</t>
    </rPh>
    <phoneticPr fontId="3"/>
  </si>
  <si>
    <t>窓の開放状況</t>
    <rPh sb="0" eb="1">
      <t>マド</t>
    </rPh>
    <rPh sb="2" eb="4">
      <t>カイホウ</t>
    </rPh>
    <rPh sb="4" eb="6">
      <t>ジョウキョウ</t>
    </rPh>
    <phoneticPr fontId="3"/>
  </si>
  <si>
    <t>廊下側</t>
    <rPh sb="0" eb="3">
      <t>ロウカガワ</t>
    </rPh>
    <phoneticPr fontId="3"/>
  </si>
  <si>
    <t>上部の窓の
開放状況</t>
    <rPh sb="0" eb="2">
      <t>ジョウブ</t>
    </rPh>
    <rPh sb="3" eb="4">
      <t>マド</t>
    </rPh>
    <rPh sb="6" eb="8">
      <t>カイホウ</t>
    </rPh>
    <rPh sb="8" eb="10">
      <t>ジョウキョウ</t>
    </rPh>
    <phoneticPr fontId="3"/>
  </si>
  <si>
    <t>外側</t>
    <rPh sb="0" eb="2">
      <t>ソトガワガワ</t>
    </rPh>
    <phoneticPr fontId="3"/>
  </si>
  <si>
    <t>換気設備</t>
    <rPh sb="0" eb="2">
      <t>カンキ</t>
    </rPh>
    <rPh sb="2" eb="4">
      <t>セツビ</t>
    </rPh>
    <phoneticPr fontId="3"/>
  </si>
  <si>
    <t>冷・暖房機の
状況</t>
    <rPh sb="0" eb="1">
      <t>ヒヤ</t>
    </rPh>
    <rPh sb="2" eb="5">
      <t>ダンボウキ</t>
    </rPh>
    <rPh sb="7" eb="9">
      <t>ジョウキョウ</t>
    </rPh>
    <phoneticPr fontId="3"/>
  </si>
  <si>
    <t>エアコンの使用</t>
    <rPh sb="5" eb="7">
      <t>シヨウ</t>
    </rPh>
    <phoneticPr fontId="3"/>
  </si>
  <si>
    <t>燃焼機器の使用</t>
    <rPh sb="0" eb="2">
      <t>ネンショウ</t>
    </rPh>
    <rPh sb="2" eb="4">
      <t>キキ</t>
    </rPh>
    <rPh sb="5" eb="7">
      <t>シヨウ</t>
    </rPh>
    <phoneticPr fontId="3"/>
  </si>
  <si>
    <t>項目</t>
    <rPh sb="0" eb="2">
      <t>コウモク</t>
    </rPh>
    <phoneticPr fontId="3"/>
  </si>
  <si>
    <t>測定結果</t>
    <rPh sb="0" eb="2">
      <t>ソクテイ</t>
    </rPh>
    <rPh sb="2" eb="4">
      <t>ケッカ</t>
    </rPh>
    <phoneticPr fontId="3"/>
  </si>
  <si>
    <t>基　準</t>
    <rPh sb="0" eb="1">
      <t>モト</t>
    </rPh>
    <rPh sb="2" eb="3">
      <t>ジュン</t>
    </rPh>
    <phoneticPr fontId="3"/>
  </si>
  <si>
    <t>外気（参考）</t>
  </si>
  <si>
    <t>日陰の気温を測定する。</t>
    <rPh sb="0" eb="2">
      <t>ヒカゲ</t>
    </rPh>
    <rPh sb="3" eb="5">
      <t>キオン</t>
    </rPh>
    <rPh sb="6" eb="8">
      <t>ソクテイ</t>
    </rPh>
    <phoneticPr fontId="3"/>
  </si>
  <si>
    <r>
      <t xml:space="preserve">換　　　　 　気
</t>
    </r>
    <r>
      <rPr>
        <sz val="9"/>
        <rFont val="ＭＳ 明朝"/>
        <family val="1"/>
        <charset val="128"/>
      </rPr>
      <t>（ 二 酸 化 炭 素 ）</t>
    </r>
    <phoneticPr fontId="3"/>
  </si>
  <si>
    <t>①</t>
    <phoneticPr fontId="3"/>
  </si>
  <si>
    <t>ppm</t>
    <phoneticPr fontId="3"/>
  </si>
  <si>
    <t xml:space="preserve">1,500ppm以下であることが望ましい
</t>
    <rPh sb="16" eb="17">
      <t>ノゾ</t>
    </rPh>
    <phoneticPr fontId="3"/>
  </si>
  <si>
    <t>　 ①授業開始時
　 ②15分後
　 ③30分後
　 ④授業終了時</t>
    <rPh sb="28" eb="30">
      <t>ジュギョウ</t>
    </rPh>
    <rPh sb="30" eb="32">
      <t>シュウリョウ</t>
    </rPh>
    <phoneticPr fontId="3"/>
  </si>
  <si>
    <t>②</t>
    <phoneticPr fontId="3"/>
  </si>
  <si>
    <t>③</t>
    <phoneticPr fontId="3"/>
  </si>
  <si>
    <t>（外気は400ppm程度）</t>
  </si>
  <si>
    <t>１回の測定の場
合は④に記入</t>
    <rPh sb="3" eb="5">
      <t>ソクテイ</t>
    </rPh>
    <phoneticPr fontId="3"/>
  </si>
  <si>
    <t>④</t>
    <phoneticPr fontId="3"/>
  </si>
  <si>
    <t>温　　度</t>
    <phoneticPr fontId="3"/>
  </si>
  <si>
    <t>18℃以上、28℃以下であることが望ましい</t>
    <rPh sb="3" eb="5">
      <t>イジョウ</t>
    </rPh>
    <rPh sb="9" eb="11">
      <t>イカ</t>
    </rPh>
    <rPh sb="17" eb="18">
      <t>ノゾ</t>
    </rPh>
    <phoneticPr fontId="3"/>
  </si>
  <si>
    <t>℃</t>
  </si>
  <si>
    <t>相対湿度</t>
  </si>
  <si>
    <t>％</t>
    <phoneticPr fontId="3"/>
  </si>
  <si>
    <t>30％以上、80％以下であることが望ましい</t>
    <rPh sb="3" eb="5">
      <t>イジョウ</t>
    </rPh>
    <rPh sb="9" eb="11">
      <t>イカ</t>
    </rPh>
    <phoneticPr fontId="3"/>
  </si>
  <si>
    <t>％</t>
  </si>
  <si>
    <r>
      <t>浮遊粉じん</t>
    </r>
    <r>
      <rPr>
        <vertAlign val="superscript"/>
        <sz val="10.5"/>
        <rFont val="ＭＳ 明朝"/>
        <family val="1"/>
        <charset val="128"/>
      </rPr>
      <t>※１</t>
    </r>
    <phoneticPr fontId="3"/>
  </si>
  <si>
    <t>mg/㎥</t>
    <phoneticPr fontId="3"/>
  </si>
  <si>
    <r>
      <t>0.10mg/m</t>
    </r>
    <r>
      <rPr>
        <vertAlign val="superscript"/>
        <sz val="9"/>
        <rFont val="ＭＳ 明朝"/>
        <family val="1"/>
        <charset val="128"/>
      </rPr>
      <t>3</t>
    </r>
    <r>
      <rPr>
        <sz val="9"/>
        <rFont val="ＭＳ 明朝"/>
        <family val="1"/>
        <charset val="128"/>
      </rPr>
      <t>以下であること</t>
    </r>
    <phoneticPr fontId="3"/>
  </si>
  <si>
    <r>
      <t>気　　  流</t>
    </r>
    <r>
      <rPr>
        <vertAlign val="superscript"/>
        <sz val="10.5"/>
        <rFont val="ＭＳ 明朝"/>
        <family val="1"/>
        <charset val="128"/>
      </rPr>
      <t>※2</t>
    </r>
    <phoneticPr fontId="3"/>
  </si>
  <si>
    <t>m/秒</t>
    <phoneticPr fontId="3"/>
  </si>
  <si>
    <t>0.5m/秒以下であることが望ましい</t>
    <rPh sb="14" eb="15">
      <t>ノゾ</t>
    </rPh>
    <phoneticPr fontId="3"/>
  </si>
  <si>
    <r>
      <t>一酸化炭素</t>
    </r>
    <r>
      <rPr>
        <vertAlign val="superscript"/>
        <sz val="10.5"/>
        <rFont val="ＭＳ 明朝"/>
        <family val="1"/>
        <charset val="128"/>
      </rPr>
      <t>※3</t>
    </r>
    <phoneticPr fontId="3"/>
  </si>
  <si>
    <t>6ppm以下であること</t>
    <phoneticPr fontId="3"/>
  </si>
  <si>
    <r>
      <t>二酸化窒素</t>
    </r>
    <r>
      <rPr>
        <vertAlign val="superscript"/>
        <sz val="10.5"/>
        <rFont val="ＭＳ 明朝"/>
        <family val="1"/>
        <charset val="128"/>
      </rPr>
      <t>※3</t>
    </r>
    <phoneticPr fontId="3"/>
  </si>
  <si>
    <t>0.06ppm以下であることが望ましい</t>
    <rPh sb="7" eb="9">
      <t>イカ</t>
    </rPh>
    <rPh sb="15" eb="16">
      <t>ノゾ</t>
    </rPh>
    <phoneticPr fontId="3"/>
  </si>
  <si>
    <t>※1 空気の温度、湿度又は流量を調整する設備を使用している教室等以外の教室等は、必要と認める場合に測定する。
　　検査の結果が基準値の1／2以下の場合には、教室等の環境に変化がない限り次回省略可。</t>
    <rPh sb="3" eb="5">
      <t>クウキ</t>
    </rPh>
    <rPh sb="7" eb="8">
      <t>ド</t>
    </rPh>
    <rPh sb="29" eb="31">
      <t>キョウシツ</t>
    </rPh>
    <rPh sb="31" eb="32">
      <t>トウ</t>
    </rPh>
    <rPh sb="32" eb="34">
      <t>イガイ</t>
    </rPh>
    <rPh sb="35" eb="37">
      <t>キョウシツ</t>
    </rPh>
    <rPh sb="37" eb="38">
      <t>トウ</t>
    </rPh>
    <rPh sb="40" eb="42">
      <t>ヒツヨウ</t>
    </rPh>
    <rPh sb="43" eb="44">
      <t>ミト</t>
    </rPh>
    <rPh sb="46" eb="48">
      <t>バアイ</t>
    </rPh>
    <rPh sb="49" eb="51">
      <t>ソクテイ</t>
    </rPh>
    <rPh sb="70" eb="72">
      <t>イカ</t>
    </rPh>
    <rPh sb="78" eb="80">
      <t>キョウシツ</t>
    </rPh>
    <rPh sb="80" eb="81">
      <t>トウ</t>
    </rPh>
    <rPh sb="82" eb="84">
      <t>カンキョウ</t>
    </rPh>
    <rPh sb="85" eb="87">
      <t>ヘンカ</t>
    </rPh>
    <rPh sb="90" eb="91">
      <t>カギ</t>
    </rPh>
    <phoneticPr fontId="3"/>
  </si>
  <si>
    <t>※2 空気の温度、湿度又は流量を調整する設備を使用している教室等以外の教室等は、必要と認める場合に測定する。</t>
    <rPh sb="3" eb="5">
      <t>クウキ</t>
    </rPh>
    <rPh sb="6" eb="8">
      <t>オンド</t>
    </rPh>
    <rPh sb="9" eb="11">
      <t>シツド</t>
    </rPh>
    <rPh sb="11" eb="12">
      <t>マタ</t>
    </rPh>
    <rPh sb="13" eb="15">
      <t>リュウリョウ</t>
    </rPh>
    <rPh sb="16" eb="18">
      <t>チョウセイ</t>
    </rPh>
    <rPh sb="20" eb="22">
      <t>セツビ</t>
    </rPh>
    <rPh sb="23" eb="25">
      <t>シヨウ</t>
    </rPh>
    <rPh sb="29" eb="31">
      <t>キョウシツ</t>
    </rPh>
    <rPh sb="31" eb="32">
      <t>トウ</t>
    </rPh>
    <rPh sb="32" eb="34">
      <t>イガイ</t>
    </rPh>
    <rPh sb="35" eb="37">
      <t>キョウシツ</t>
    </rPh>
    <rPh sb="37" eb="38">
      <t>トウ</t>
    </rPh>
    <rPh sb="40" eb="42">
      <t>ヒツヨウ</t>
    </rPh>
    <rPh sb="43" eb="44">
      <t>ミト</t>
    </rPh>
    <rPh sb="46" eb="48">
      <t>バアイ</t>
    </rPh>
    <rPh sb="49" eb="51">
      <t>ソクテイ</t>
    </rPh>
    <phoneticPr fontId="3"/>
  </si>
  <si>
    <t>※3 燃焼器具を使用していない場合に限り、省略できる。</t>
    <phoneticPr fontId="3"/>
  </si>
  <si>
    <t>学校名</t>
    <rPh sb="0" eb="3">
      <t>ガッコウメイ</t>
    </rPh>
    <phoneticPr fontId="1"/>
  </si>
  <si>
    <t>曇</t>
    <rPh sb="0" eb="1">
      <t>クモリ</t>
    </rPh>
    <phoneticPr fontId="1"/>
  </si>
  <si>
    <t>雨</t>
    <rPh sb="0" eb="1">
      <t>アメ</t>
    </rPh>
    <phoneticPr fontId="1"/>
  </si>
  <si>
    <t>雪</t>
    <rPh sb="0" eb="1">
      <t>ユキ</t>
    </rPh>
    <phoneticPr fontId="1"/>
  </si>
  <si>
    <t>曜日</t>
    <rPh sb="0" eb="2">
      <t>ヨウビ</t>
    </rPh>
    <phoneticPr fontId="1"/>
  </si>
  <si>
    <t>月</t>
    <rPh sb="0" eb="1">
      <t>ツキ</t>
    </rPh>
    <phoneticPr fontId="1"/>
  </si>
  <si>
    <t>火</t>
    <rPh sb="0" eb="1">
      <t>ヒ</t>
    </rPh>
    <phoneticPr fontId="1"/>
  </si>
  <si>
    <t>水</t>
    <rPh sb="0" eb="1">
      <t>スイ</t>
    </rPh>
    <phoneticPr fontId="1"/>
  </si>
  <si>
    <t>木</t>
    <rPh sb="0" eb="1">
      <t>モク</t>
    </rPh>
    <phoneticPr fontId="1"/>
  </si>
  <si>
    <t>金</t>
    <rPh sb="0" eb="1">
      <t>キン</t>
    </rPh>
    <phoneticPr fontId="1"/>
  </si>
  <si>
    <t>土</t>
    <rPh sb="0" eb="1">
      <t>ド</t>
    </rPh>
    <phoneticPr fontId="1"/>
  </si>
  <si>
    <t>日</t>
    <rPh sb="0" eb="1">
      <t>ニチ</t>
    </rPh>
    <phoneticPr fontId="1"/>
  </si>
  <si>
    <t>水源種類</t>
    <rPh sb="0" eb="2">
      <t>スイゲン</t>
    </rPh>
    <rPh sb="2" eb="4">
      <t>シュルイ</t>
    </rPh>
    <phoneticPr fontId="1"/>
  </si>
  <si>
    <t>直結給水</t>
    <rPh sb="0" eb="2">
      <t>チョッケツ</t>
    </rPh>
    <rPh sb="2" eb="4">
      <t>キュウスイ</t>
    </rPh>
    <phoneticPr fontId="1"/>
  </si>
  <si>
    <t>専用水道</t>
    <rPh sb="0" eb="2">
      <t>センヨウ</t>
    </rPh>
    <rPh sb="2" eb="4">
      <t>スイドウ</t>
    </rPh>
    <phoneticPr fontId="1"/>
  </si>
  <si>
    <t>簡易専用水道</t>
    <rPh sb="0" eb="2">
      <t>カンイ</t>
    </rPh>
    <rPh sb="2" eb="4">
      <t>センヨウ</t>
    </rPh>
    <rPh sb="4" eb="6">
      <t>スイドウ</t>
    </rPh>
    <phoneticPr fontId="1"/>
  </si>
  <si>
    <t>小規模貯水槽水道</t>
    <rPh sb="0" eb="3">
      <t>ショウキボ</t>
    </rPh>
    <rPh sb="3" eb="6">
      <t>チョスイソウ</t>
    </rPh>
    <rPh sb="6" eb="8">
      <t>スイドウ</t>
    </rPh>
    <phoneticPr fontId="1"/>
  </si>
  <si>
    <t>適不適</t>
    <rPh sb="0" eb="1">
      <t>テキ</t>
    </rPh>
    <rPh sb="1" eb="3">
      <t>フテキ</t>
    </rPh>
    <phoneticPr fontId="1"/>
  </si>
  <si>
    <t>適</t>
    <rPh sb="0" eb="1">
      <t>テキ</t>
    </rPh>
    <phoneticPr fontId="1"/>
  </si>
  <si>
    <t>不適</t>
    <rPh sb="0" eb="2">
      <t>フテキ</t>
    </rPh>
    <phoneticPr fontId="1"/>
  </si>
  <si>
    <t>有無</t>
    <rPh sb="0" eb="2">
      <t>ウム</t>
    </rPh>
    <phoneticPr fontId="1"/>
  </si>
  <si>
    <t>無</t>
    <rPh sb="0" eb="1">
      <t>ム</t>
    </rPh>
    <phoneticPr fontId="1"/>
  </si>
  <si>
    <t>＋－</t>
    <phoneticPr fontId="1"/>
  </si>
  <si>
    <t>＋</t>
    <phoneticPr fontId="1"/>
  </si>
  <si>
    <t>－</t>
    <phoneticPr fontId="1"/>
  </si>
  <si>
    <t>設置方式</t>
    <rPh sb="0" eb="2">
      <t>セッチ</t>
    </rPh>
    <rPh sb="2" eb="4">
      <t>ホウシキ</t>
    </rPh>
    <phoneticPr fontId="1"/>
  </si>
  <si>
    <t>地下</t>
    <rPh sb="0" eb="2">
      <t>チカ</t>
    </rPh>
    <phoneticPr fontId="1"/>
  </si>
  <si>
    <t>半地下</t>
    <rPh sb="0" eb="1">
      <t>ハン</t>
    </rPh>
    <rPh sb="1" eb="3">
      <t>チカ</t>
    </rPh>
    <phoneticPr fontId="1"/>
  </si>
  <si>
    <t>地上</t>
    <rPh sb="0" eb="2">
      <t>チジョウ</t>
    </rPh>
    <phoneticPr fontId="1"/>
  </si>
  <si>
    <t>適不適(2)</t>
    <rPh sb="0" eb="1">
      <t>テキ</t>
    </rPh>
    <rPh sb="1" eb="3">
      <t>フテキ</t>
    </rPh>
    <phoneticPr fontId="1"/>
  </si>
  <si>
    <t>非該当</t>
    <rPh sb="0" eb="3">
      <t>ヒガイトウ</t>
    </rPh>
    <phoneticPr fontId="1"/>
  </si>
  <si>
    <t>水道水</t>
    <rPh sb="0" eb="3">
      <t>スイドウスイ</t>
    </rPh>
    <phoneticPr fontId="1"/>
  </si>
  <si>
    <t>井戸水</t>
    <rPh sb="0" eb="3">
      <t>イドミズ</t>
    </rPh>
    <phoneticPr fontId="1"/>
  </si>
  <si>
    <t>その他</t>
    <rPh sb="2" eb="3">
      <t>タ</t>
    </rPh>
    <phoneticPr fontId="1"/>
  </si>
  <si>
    <t>次亜塩素酸ナトリウム</t>
    <rPh sb="0" eb="5">
      <t>ジアエンソサン</t>
    </rPh>
    <phoneticPr fontId="1"/>
  </si>
  <si>
    <t>次亜塩素酸カルシウム</t>
    <rPh sb="0" eb="5">
      <t>ジアエンソサン</t>
    </rPh>
    <phoneticPr fontId="1"/>
  </si>
  <si>
    <t>塩素化イソシアヌル酸</t>
    <rPh sb="0" eb="3">
      <t>エンソカ</t>
    </rPh>
    <rPh sb="9" eb="10">
      <t>サン</t>
    </rPh>
    <phoneticPr fontId="1"/>
  </si>
  <si>
    <t>その他薬剤</t>
    <rPh sb="2" eb="3">
      <t>タ</t>
    </rPh>
    <rPh sb="3" eb="5">
      <t>ヤクザイ</t>
    </rPh>
    <phoneticPr fontId="1"/>
  </si>
  <si>
    <t>ｐＨ調整剤</t>
    <rPh sb="2" eb="5">
      <t>チョウセイザイ</t>
    </rPh>
    <phoneticPr fontId="1"/>
  </si>
  <si>
    <t>有（恒常的稼働）</t>
    <rPh sb="0" eb="1">
      <t>ユウ</t>
    </rPh>
    <rPh sb="2" eb="5">
      <t>コウジョウテキ</t>
    </rPh>
    <rPh sb="5" eb="7">
      <t>カドウ</t>
    </rPh>
    <phoneticPr fontId="1"/>
  </si>
  <si>
    <t>有（灯油）</t>
    <rPh sb="0" eb="1">
      <t>ユウ</t>
    </rPh>
    <rPh sb="2" eb="4">
      <t>トウユ</t>
    </rPh>
    <phoneticPr fontId="1"/>
  </si>
  <si>
    <t>有（ガス）</t>
    <rPh sb="0" eb="1">
      <t>ユウ</t>
    </rPh>
    <phoneticPr fontId="1"/>
  </si>
  <si>
    <t>有（その他）</t>
    <rPh sb="0" eb="1">
      <t>ユウ</t>
    </rPh>
    <rPh sb="4" eb="5">
      <t>タ</t>
    </rPh>
    <phoneticPr fontId="1"/>
  </si>
  <si>
    <t>検査年月日</t>
  </si>
  <si>
    <t>外部からの汚染の恐れ
機能の適切な維持</t>
    <rPh sb="0" eb="2">
      <t>ガイブ</t>
    </rPh>
    <rPh sb="5" eb="7">
      <t>オセン</t>
    </rPh>
    <rPh sb="8" eb="9">
      <t>オソ</t>
    </rPh>
    <rPh sb="11" eb="13">
      <t>キノウ</t>
    </rPh>
    <rPh sb="14" eb="16">
      <t>テキセツ</t>
    </rPh>
    <rPh sb="17" eb="19">
      <t>イジ</t>
    </rPh>
    <phoneticPr fontId="1"/>
  </si>
  <si>
    <t>給水栓の吐水口空間
の確保</t>
    <rPh sb="0" eb="2">
      <t>キュウスイ</t>
    </rPh>
    <rPh sb="2" eb="3">
      <t>セン</t>
    </rPh>
    <rPh sb="4" eb="6">
      <t>トスイ</t>
    </rPh>
    <rPh sb="6" eb="7">
      <t>クチ</t>
    </rPh>
    <rPh sb="7" eb="9">
      <t>クウカン</t>
    </rPh>
    <rPh sb="11" eb="13">
      <t>カクホ</t>
    </rPh>
    <phoneticPr fontId="1"/>
  </si>
  <si>
    <t>故障・破裂・老朽・
漏水の箇所</t>
    <rPh sb="0" eb="2">
      <t>コショウ</t>
    </rPh>
    <rPh sb="3" eb="5">
      <t>ハレツ</t>
    </rPh>
    <rPh sb="6" eb="8">
      <t>ロウキュウ</t>
    </rPh>
    <rPh sb="10" eb="12">
      <t>ロウスイ</t>
    </rPh>
    <rPh sb="13" eb="15">
      <t>カショ</t>
    </rPh>
    <phoneticPr fontId="1"/>
  </si>
  <si>
    <t>井戸水等の給水源に
汚水・異物等の混入
の恐れ</t>
    <rPh sb="0" eb="3">
      <t>イドミズ</t>
    </rPh>
    <rPh sb="3" eb="4">
      <t>トウ</t>
    </rPh>
    <rPh sb="5" eb="7">
      <t>キュウスイ</t>
    </rPh>
    <rPh sb="7" eb="8">
      <t>ゲン</t>
    </rPh>
    <rPh sb="10" eb="12">
      <t>オスイ</t>
    </rPh>
    <rPh sb="13" eb="15">
      <t>イブツ</t>
    </rPh>
    <rPh sb="15" eb="16">
      <t>トウ</t>
    </rPh>
    <rPh sb="17" eb="19">
      <t>コンニュウ</t>
    </rPh>
    <rPh sb="21" eb="22">
      <t>オソ</t>
    </rPh>
    <phoneticPr fontId="1"/>
  </si>
  <si>
    <t>配管・給水栓・給水ポンプ・塩素消毒設備・浄化設備等</t>
    <rPh sb="0" eb="2">
      <t>ハイカン</t>
    </rPh>
    <rPh sb="3" eb="5">
      <t>キュウスイ</t>
    </rPh>
    <rPh sb="5" eb="6">
      <t>セン</t>
    </rPh>
    <rPh sb="7" eb="9">
      <t>キュウスイ</t>
    </rPh>
    <rPh sb="13" eb="15">
      <t>エンソ</t>
    </rPh>
    <rPh sb="15" eb="17">
      <t>ショウドク</t>
    </rPh>
    <rPh sb="17" eb="19">
      <t>セツビ</t>
    </rPh>
    <rPh sb="20" eb="22">
      <t>ジョウカ</t>
    </rPh>
    <rPh sb="22" eb="24">
      <t>セツビ</t>
    </rPh>
    <rPh sb="24" eb="25">
      <t>トウ</t>
    </rPh>
    <phoneticPr fontId="1"/>
  </si>
  <si>
    <t>受水槽名</t>
    <rPh sb="0" eb="3">
      <t>ジュスイソウ</t>
    </rPh>
    <rPh sb="3" eb="4">
      <t>メイ</t>
    </rPh>
    <phoneticPr fontId="1"/>
  </si>
  <si>
    <t>高置水槽名
（給水系統名）</t>
    <rPh sb="0" eb="4">
      <t>コウチスイソウ</t>
    </rPh>
    <rPh sb="4" eb="5">
      <t>メイ</t>
    </rPh>
    <rPh sb="7" eb="9">
      <t>キュウスイ</t>
    </rPh>
    <rPh sb="9" eb="11">
      <t>ケイトウ</t>
    </rPh>
    <rPh sb="11" eb="12">
      <t>メイ</t>
    </rPh>
    <phoneticPr fontId="1"/>
  </si>
  <si>
    <t>有効容量
（㎥）</t>
    <rPh sb="0" eb="2">
      <t>ユウコウ</t>
    </rPh>
    <rPh sb="2" eb="4">
      <t>ヨウリョウ</t>
    </rPh>
    <phoneticPr fontId="1"/>
  </si>
  <si>
    <t>【記載例】●高等学校</t>
    <rPh sb="1" eb="3">
      <t>キサイ</t>
    </rPh>
    <rPh sb="3" eb="4">
      <t>レイ</t>
    </rPh>
    <rPh sb="6" eb="10">
      <t>コウトウガッコウ</t>
    </rPh>
    <phoneticPr fontId="3"/>
  </si>
  <si>
    <t>残留塩素が基準値以下の箇所がありました。</t>
    <rPh sb="0" eb="2">
      <t>ザンリュウ</t>
    </rPh>
    <rPh sb="2" eb="4">
      <t>エンソ</t>
    </rPh>
    <rPh sb="5" eb="8">
      <t>キジュンチ</t>
    </rPh>
    <rPh sb="8" eb="10">
      <t>イカ</t>
    </rPh>
    <rPh sb="11" eb="13">
      <t>カショ</t>
    </rPh>
    <phoneticPr fontId="1"/>
  </si>
  <si>
    <t>受水槽１</t>
    <rPh sb="0" eb="3">
      <t>ジュスイソウ</t>
    </rPh>
    <phoneticPr fontId="1"/>
  </si>
  <si>
    <t>高置水槽Ａ</t>
    <rPh sb="0" eb="4">
      <t>コウチスイソウ</t>
    </rPh>
    <phoneticPr fontId="1"/>
  </si>
  <si>
    <t>受水槽のふたに亀裂がありますので修理してください。</t>
    <rPh sb="0" eb="3">
      <t>ジュスイソウ</t>
    </rPh>
    <rPh sb="7" eb="9">
      <t>キレツ</t>
    </rPh>
    <rPh sb="16" eb="18">
      <t>シュウリ</t>
    </rPh>
    <phoneticPr fontId="1"/>
  </si>
  <si>
    <t>様式１３</t>
    <phoneticPr fontId="3"/>
  </si>
  <si>
    <t>学校担当職員氏名</t>
    <rPh sb="4" eb="6">
      <t>ショクイン</t>
    </rPh>
    <phoneticPr fontId="3"/>
  </si>
  <si>
    <t>年</t>
    <rPh sb="0" eb="1">
      <t>ネン</t>
    </rPh>
    <phoneticPr fontId="3"/>
  </si>
  <si>
    <t>)</t>
    <phoneticPr fontId="3"/>
  </si>
  <si>
    <t>判　定</t>
    <phoneticPr fontId="3"/>
  </si>
  <si>
    <t>プール本体の衛生状況等</t>
    <phoneticPr fontId="3"/>
  </si>
  <si>
    <t>プール、プールサイドの衛生</t>
    <rPh sb="11" eb="13">
      <t>エイセイ</t>
    </rPh>
    <phoneticPr fontId="3"/>
  </si>
  <si>
    <t>シャワー・足洗い場の衛生</t>
    <rPh sb="5" eb="6">
      <t>アシ</t>
    </rPh>
    <rPh sb="6" eb="7">
      <t>アラ</t>
    </rPh>
    <rPh sb="8" eb="9">
      <t>バ</t>
    </rPh>
    <rPh sb="10" eb="12">
      <t>エイセイ</t>
    </rPh>
    <phoneticPr fontId="3"/>
  </si>
  <si>
    <t>腰洗い槽の衛生</t>
    <phoneticPr fontId="3"/>
  </si>
  <si>
    <t>洗眼・洗面・うがい設備の衛生</t>
    <rPh sb="0" eb="2">
      <t>センガン</t>
    </rPh>
    <rPh sb="3" eb="5">
      <t>センメン</t>
    </rPh>
    <rPh sb="9" eb="11">
      <t>セツビ</t>
    </rPh>
    <rPh sb="12" eb="14">
      <t>エイセイ</t>
    </rPh>
    <phoneticPr fontId="3"/>
  </si>
  <si>
    <t>更衣室の衛生</t>
    <phoneticPr fontId="3"/>
  </si>
  <si>
    <t>便所の衛生</t>
    <phoneticPr fontId="3"/>
  </si>
  <si>
    <t>薬品倉庫の管理状況</t>
    <phoneticPr fontId="3"/>
  </si>
  <si>
    <t>機械室の管理状況</t>
    <phoneticPr fontId="3"/>
  </si>
  <si>
    <t>水位調節槽や還水槽の管理状況</t>
    <phoneticPr fontId="3"/>
  </si>
  <si>
    <t>浄化設備及びその管理状況</t>
    <phoneticPr fontId="3"/>
  </si>
  <si>
    <t>浄化設備の稼働状況</t>
    <rPh sb="0" eb="2">
      <t>ジョウカ</t>
    </rPh>
    <rPh sb="2" eb="4">
      <t>セツビ</t>
    </rPh>
    <rPh sb="5" eb="7">
      <t>カドウ</t>
    </rPh>
    <rPh sb="7" eb="9">
      <t>ジョウキョウ</t>
    </rPh>
    <phoneticPr fontId="3"/>
  </si>
  <si>
    <t>浄化設備の管理状況</t>
    <rPh sb="0" eb="2">
      <t>ジョウカ</t>
    </rPh>
    <rPh sb="2" eb="4">
      <t>セツビ</t>
    </rPh>
    <rPh sb="5" eb="7">
      <t>カンリ</t>
    </rPh>
    <rPh sb="7" eb="9">
      <t>ジョウキョウ</t>
    </rPh>
    <phoneticPr fontId="3"/>
  </si>
  <si>
    <t>消毒設備
及びその
管理状況</t>
    <phoneticPr fontId="3"/>
  </si>
  <si>
    <t>塩素剤の取扱い及び保管状況</t>
    <phoneticPr fontId="3"/>
  </si>
  <si>
    <t>塩素注入装置の稼働状況</t>
    <rPh sb="0" eb="2">
      <t>エンソ</t>
    </rPh>
    <rPh sb="2" eb="4">
      <t>チュウニュウ</t>
    </rPh>
    <rPh sb="4" eb="6">
      <t>ソウチ</t>
    </rPh>
    <rPh sb="7" eb="9">
      <t>カドウ</t>
    </rPh>
    <rPh sb="9" eb="11">
      <t>ジョウキョウ</t>
    </rPh>
    <phoneticPr fontId="3"/>
  </si>
  <si>
    <t>塩素剤注入装置の管理状況</t>
    <phoneticPr fontId="3"/>
  </si>
  <si>
    <t>屋内プール</t>
    <rPh sb="0" eb="2">
      <t>オクナイ</t>
    </rPh>
    <phoneticPr fontId="3"/>
  </si>
  <si>
    <t>空気中二酸化炭素</t>
    <rPh sb="0" eb="3">
      <t>クウキチュウ</t>
    </rPh>
    <rPh sb="3" eb="6">
      <t>ニサンカ</t>
    </rPh>
    <rPh sb="6" eb="8">
      <t>タンソ</t>
    </rPh>
    <phoneticPr fontId="3"/>
  </si>
  <si>
    <t>空気中塩素ガス</t>
    <rPh sb="0" eb="3">
      <t>クウキチュウ</t>
    </rPh>
    <rPh sb="3" eb="5">
      <t>エンソ</t>
    </rPh>
    <phoneticPr fontId="3"/>
  </si>
  <si>
    <t>水平面照度</t>
    <rPh sb="0" eb="3">
      <t>スイヘイメン</t>
    </rPh>
    <rPh sb="3" eb="5">
      <t>ショウド</t>
    </rPh>
    <phoneticPr fontId="3"/>
  </si>
  <si>
    <t>プール施設の清掃実施日</t>
    <rPh sb="3" eb="5">
      <t>シセツ</t>
    </rPh>
    <rPh sb="6" eb="8">
      <t>セイソウ</t>
    </rPh>
    <rPh sb="8" eb="10">
      <t>ジッシ</t>
    </rPh>
    <rPh sb="10" eb="11">
      <t>ビ</t>
    </rPh>
    <phoneticPr fontId="3"/>
  </si>
  <si>
    <t>プール使用開始日</t>
    <rPh sb="3" eb="5">
      <t>シヨウ</t>
    </rPh>
    <rPh sb="5" eb="8">
      <t>カイシビ</t>
    </rPh>
    <phoneticPr fontId="3"/>
  </si>
  <si>
    <t>腰洗い槽の状況</t>
    <rPh sb="5" eb="7">
      <t>ジョウキョウ</t>
    </rPh>
    <phoneticPr fontId="3"/>
  </si>
  <si>
    <t>浄化設備の種類</t>
    <rPh sb="5" eb="7">
      <t>シュルイ</t>
    </rPh>
    <phoneticPr fontId="3"/>
  </si>
  <si>
    <t>ろ材の種類</t>
    <rPh sb="1" eb="2">
      <t>ザイ</t>
    </rPh>
    <rPh sb="3" eb="5">
      <t>シュルイ</t>
    </rPh>
    <phoneticPr fontId="3"/>
  </si>
  <si>
    <t>循環ろ過設備の状況</t>
    <rPh sb="0" eb="2">
      <t>ジュンカン</t>
    </rPh>
    <rPh sb="3" eb="4">
      <t>カ</t>
    </rPh>
    <rPh sb="4" eb="6">
      <t>セツビ</t>
    </rPh>
    <rPh sb="7" eb="9">
      <t>ジョウキョウ</t>
    </rPh>
    <phoneticPr fontId="3"/>
  </si>
  <si>
    <t>プールの容量</t>
  </si>
  <si>
    <t>ろ過
能力</t>
    <rPh sb="1" eb="2">
      <t>カ</t>
    </rPh>
    <rPh sb="3" eb="5">
      <t>ノウリョク</t>
    </rPh>
    <phoneticPr fontId="3"/>
  </si>
  <si>
    <t>㎥/時</t>
    <rPh sb="2" eb="3">
      <t>ジ</t>
    </rPh>
    <phoneticPr fontId="3"/>
  </si>
  <si>
    <t>運転
時間</t>
    <rPh sb="0" eb="2">
      <t>ウンテン</t>
    </rPh>
    <rPh sb="3" eb="5">
      <t>ジカン</t>
    </rPh>
    <phoneticPr fontId="3"/>
  </si>
  <si>
    <t>時間/日</t>
    <rPh sb="0" eb="2">
      <t>ジカン</t>
    </rPh>
    <rPh sb="3" eb="4">
      <t>ニチ</t>
    </rPh>
    <phoneticPr fontId="3"/>
  </si>
  <si>
    <t>所見欄</t>
    <rPh sb="2" eb="3">
      <t>ラン</t>
    </rPh>
    <phoneticPr fontId="3"/>
  </si>
  <si>
    <t>適不適(3)</t>
    <rPh sb="0" eb="1">
      <t>テキ</t>
    </rPh>
    <rPh sb="1" eb="3">
      <t>フテキ</t>
    </rPh>
    <phoneticPr fontId="1"/>
  </si>
  <si>
    <t>腰洗い槽</t>
    <rPh sb="0" eb="1">
      <t>コシ</t>
    </rPh>
    <rPh sb="1" eb="2">
      <t>アラ</t>
    </rPh>
    <rPh sb="3" eb="4">
      <t>ソウ</t>
    </rPh>
    <phoneticPr fontId="1"/>
  </si>
  <si>
    <t>無</t>
    <rPh sb="0" eb="1">
      <t>ム</t>
    </rPh>
    <phoneticPr fontId="1"/>
  </si>
  <si>
    <t>有（使用）</t>
    <rPh sb="0" eb="1">
      <t>ユウ</t>
    </rPh>
    <rPh sb="2" eb="4">
      <t>シヨウ</t>
    </rPh>
    <phoneticPr fontId="1"/>
  </si>
  <si>
    <t>有（未使用）</t>
    <rPh sb="0" eb="1">
      <t>ユウ</t>
    </rPh>
    <rPh sb="2" eb="5">
      <t>ミシヨウ</t>
    </rPh>
    <phoneticPr fontId="1"/>
  </si>
  <si>
    <t>浄化設備</t>
    <rPh sb="0" eb="2">
      <t>ジョウカ</t>
    </rPh>
    <rPh sb="2" eb="4">
      <t>セツビ</t>
    </rPh>
    <phoneticPr fontId="1"/>
  </si>
  <si>
    <t>循環ろ過</t>
    <rPh sb="0" eb="2">
      <t>ジュンカン</t>
    </rPh>
    <rPh sb="3" eb="4">
      <t>カ</t>
    </rPh>
    <phoneticPr fontId="1"/>
  </si>
  <si>
    <t>オゾン処理</t>
    <rPh sb="3" eb="5">
      <t>ショリ</t>
    </rPh>
    <phoneticPr fontId="1"/>
  </si>
  <si>
    <t>紫外線処理</t>
    <rPh sb="0" eb="3">
      <t>シガイセン</t>
    </rPh>
    <rPh sb="3" eb="5">
      <t>ショリ</t>
    </rPh>
    <phoneticPr fontId="1"/>
  </si>
  <si>
    <t>ろ材</t>
    <rPh sb="1" eb="2">
      <t>ザイ</t>
    </rPh>
    <phoneticPr fontId="1"/>
  </si>
  <si>
    <t>砂</t>
    <rPh sb="0" eb="1">
      <t>スナ</t>
    </rPh>
    <phoneticPr fontId="1"/>
  </si>
  <si>
    <t>けいそう土</t>
    <rPh sb="4" eb="5">
      <t>ツチ</t>
    </rPh>
    <phoneticPr fontId="1"/>
  </si>
  <si>
    <t>カートリッジ</t>
    <phoneticPr fontId="1"/>
  </si>
  <si>
    <t>プール本体の衛生状況等</t>
    <rPh sb="3" eb="5">
      <t>ホンタイ</t>
    </rPh>
    <rPh sb="6" eb="8">
      <t>エイセイ</t>
    </rPh>
    <rPh sb="8" eb="10">
      <t>ジョウキョウ</t>
    </rPh>
    <rPh sb="10" eb="11">
      <t>トウ</t>
    </rPh>
    <phoneticPr fontId="1"/>
  </si>
  <si>
    <t>浄化設備</t>
    <rPh sb="0" eb="2">
      <t>ジョウカ</t>
    </rPh>
    <rPh sb="2" eb="4">
      <t>セツビ</t>
    </rPh>
    <phoneticPr fontId="1"/>
  </si>
  <si>
    <t>消毒設備</t>
    <rPh sb="0" eb="2">
      <t>ショウドク</t>
    </rPh>
    <rPh sb="2" eb="4">
      <t>セツビ</t>
    </rPh>
    <phoneticPr fontId="1"/>
  </si>
  <si>
    <t>屋内プール</t>
    <rPh sb="0" eb="2">
      <t>オクナイ</t>
    </rPh>
    <phoneticPr fontId="1"/>
  </si>
  <si>
    <t>薬品倉庫の
管理状況</t>
    <rPh sb="0" eb="2">
      <t>ヤクヒン</t>
    </rPh>
    <rPh sb="2" eb="4">
      <t>ソウコ</t>
    </rPh>
    <rPh sb="6" eb="8">
      <t>カンリ</t>
    </rPh>
    <rPh sb="8" eb="10">
      <t>ジョウキョウ</t>
    </rPh>
    <phoneticPr fontId="1"/>
  </si>
  <si>
    <t>機械室の
管理状況</t>
    <rPh sb="0" eb="3">
      <t>キカイシツ</t>
    </rPh>
    <rPh sb="5" eb="7">
      <t>カンリ</t>
    </rPh>
    <rPh sb="7" eb="9">
      <t>ジョウキョウ</t>
    </rPh>
    <phoneticPr fontId="1"/>
  </si>
  <si>
    <t>水位調整槽
還水槽の
管理状況</t>
    <rPh sb="0" eb="2">
      <t>スイイ</t>
    </rPh>
    <rPh sb="2" eb="4">
      <t>チョウセイ</t>
    </rPh>
    <rPh sb="4" eb="5">
      <t>ソウ</t>
    </rPh>
    <rPh sb="6" eb="8">
      <t>カンスイ</t>
    </rPh>
    <rPh sb="8" eb="9">
      <t>ソウ</t>
    </rPh>
    <rPh sb="11" eb="13">
      <t>カンリ</t>
    </rPh>
    <rPh sb="13" eb="15">
      <t>ジョウキョウ</t>
    </rPh>
    <phoneticPr fontId="1"/>
  </si>
  <si>
    <t>浄化設備の
稼働状況</t>
    <rPh sb="0" eb="2">
      <t>ジョウカ</t>
    </rPh>
    <rPh sb="2" eb="4">
      <t>セツビ</t>
    </rPh>
    <rPh sb="6" eb="8">
      <t>カドウ</t>
    </rPh>
    <rPh sb="8" eb="10">
      <t>ジョウキョウ</t>
    </rPh>
    <phoneticPr fontId="1"/>
  </si>
  <si>
    <t>浄化設備の
管理状況</t>
    <rPh sb="0" eb="2">
      <t>ジョウカ</t>
    </rPh>
    <rPh sb="2" eb="4">
      <t>セツビ</t>
    </rPh>
    <rPh sb="6" eb="8">
      <t>カンリ</t>
    </rPh>
    <rPh sb="8" eb="10">
      <t>ジョウキョウ</t>
    </rPh>
    <phoneticPr fontId="1"/>
  </si>
  <si>
    <t>プール
プールサイド
の衛生</t>
    <rPh sb="12" eb="14">
      <t>エイセイ</t>
    </rPh>
    <phoneticPr fontId="1"/>
  </si>
  <si>
    <t>シャワー
足洗い場
の衛生</t>
    <rPh sb="5" eb="6">
      <t>アシ</t>
    </rPh>
    <rPh sb="6" eb="7">
      <t>アラ</t>
    </rPh>
    <rPh sb="8" eb="9">
      <t>バ</t>
    </rPh>
    <rPh sb="11" eb="13">
      <t>エイセイ</t>
    </rPh>
    <phoneticPr fontId="1"/>
  </si>
  <si>
    <t>腰洗い槽
の衛生</t>
    <rPh sb="0" eb="1">
      <t>コシ</t>
    </rPh>
    <rPh sb="1" eb="2">
      <t>アラ</t>
    </rPh>
    <rPh sb="3" eb="4">
      <t>ソウ</t>
    </rPh>
    <rPh sb="6" eb="8">
      <t>エイセイ</t>
    </rPh>
    <phoneticPr fontId="1"/>
  </si>
  <si>
    <t>洗眼・洗面
うがい設備
の衛生</t>
    <rPh sb="0" eb="2">
      <t>センガン</t>
    </rPh>
    <rPh sb="3" eb="5">
      <t>センメン</t>
    </rPh>
    <rPh sb="9" eb="11">
      <t>セツビ</t>
    </rPh>
    <rPh sb="13" eb="15">
      <t>エイセイ</t>
    </rPh>
    <phoneticPr fontId="1"/>
  </si>
  <si>
    <t>更衣室
の衛生</t>
    <rPh sb="0" eb="3">
      <t>コウイシツ</t>
    </rPh>
    <rPh sb="5" eb="7">
      <t>エイセイ</t>
    </rPh>
    <phoneticPr fontId="1"/>
  </si>
  <si>
    <t>便所
の衛生</t>
    <rPh sb="0" eb="2">
      <t>ベンジョ</t>
    </rPh>
    <rPh sb="4" eb="6">
      <t>エイセイ</t>
    </rPh>
    <phoneticPr fontId="1"/>
  </si>
  <si>
    <t>塩素剤の
取扱い
管理状況</t>
    <rPh sb="0" eb="2">
      <t>エンソ</t>
    </rPh>
    <rPh sb="2" eb="3">
      <t>ザイ</t>
    </rPh>
    <rPh sb="5" eb="7">
      <t>トリアツカイ</t>
    </rPh>
    <rPh sb="9" eb="11">
      <t>カンリ</t>
    </rPh>
    <rPh sb="11" eb="13">
      <t>ジョウキョウ</t>
    </rPh>
    <phoneticPr fontId="1"/>
  </si>
  <si>
    <t>塩素注入装置
の稼働状況</t>
    <rPh sb="0" eb="2">
      <t>エンソ</t>
    </rPh>
    <rPh sb="2" eb="4">
      <t>チュウニュウ</t>
    </rPh>
    <rPh sb="4" eb="6">
      <t>ソウチ</t>
    </rPh>
    <rPh sb="8" eb="10">
      <t>カドウ</t>
    </rPh>
    <rPh sb="10" eb="12">
      <t>ジョウキョウ</t>
    </rPh>
    <phoneticPr fontId="1"/>
  </si>
  <si>
    <t>塩素注入装置
の管理状況</t>
    <rPh sb="0" eb="2">
      <t>エンソ</t>
    </rPh>
    <rPh sb="2" eb="4">
      <t>チュウニュウ</t>
    </rPh>
    <rPh sb="4" eb="6">
      <t>ソウチ</t>
    </rPh>
    <rPh sb="8" eb="10">
      <t>カンリ</t>
    </rPh>
    <rPh sb="10" eb="12">
      <t>ジョウキョウ</t>
    </rPh>
    <phoneticPr fontId="1"/>
  </si>
  <si>
    <t>空気中
二酸化炭素</t>
    <rPh sb="0" eb="3">
      <t>クウキチュウ</t>
    </rPh>
    <rPh sb="4" eb="7">
      <t>ニサンカ</t>
    </rPh>
    <rPh sb="7" eb="9">
      <t>タンソ</t>
    </rPh>
    <phoneticPr fontId="1"/>
  </si>
  <si>
    <t>空気中
塩素ガス</t>
    <rPh sb="0" eb="3">
      <t>クウキチュウ</t>
    </rPh>
    <rPh sb="4" eb="6">
      <t>エンソ</t>
    </rPh>
    <phoneticPr fontId="1"/>
  </si>
  <si>
    <t>水平面照度</t>
    <rPh sb="0" eb="3">
      <t>スイヘイメン</t>
    </rPh>
    <rPh sb="3" eb="5">
      <t>ショウド</t>
    </rPh>
    <phoneticPr fontId="1"/>
  </si>
  <si>
    <t>古くなった塩素剤の処分をお願いします。</t>
    <rPh sb="0" eb="1">
      <t>フル</t>
    </rPh>
    <rPh sb="5" eb="7">
      <t>エンソ</t>
    </rPh>
    <rPh sb="7" eb="8">
      <t>ザイ</t>
    </rPh>
    <rPh sb="9" eb="11">
      <t>ショブン</t>
    </rPh>
    <rPh sb="13" eb="14">
      <t>ネガ</t>
    </rPh>
    <phoneticPr fontId="1"/>
  </si>
  <si>
    <t>開放状況</t>
    <rPh sb="0" eb="2">
      <t>カイホウ</t>
    </rPh>
    <rPh sb="2" eb="4">
      <t>ジョウキョウ</t>
    </rPh>
    <phoneticPr fontId="1"/>
  </si>
  <si>
    <t>全開</t>
    <rPh sb="0" eb="2">
      <t>ゼンカイ</t>
    </rPh>
    <phoneticPr fontId="1"/>
  </si>
  <si>
    <t>一部開</t>
    <rPh sb="0" eb="2">
      <t>イチブ</t>
    </rPh>
    <rPh sb="2" eb="3">
      <t>カイ</t>
    </rPh>
    <phoneticPr fontId="1"/>
  </si>
  <si>
    <t>閉</t>
    <rPh sb="0" eb="1">
      <t>ヘイ</t>
    </rPh>
    <phoneticPr fontId="1"/>
  </si>
  <si>
    <t>プルダウンより選択</t>
    <rPh sb="7" eb="9">
      <t>センタク</t>
    </rPh>
    <phoneticPr fontId="1"/>
  </si>
  <si>
    <t>様式　４－１</t>
    <phoneticPr fontId="3"/>
  </si>
  <si>
    <t>検査日時</t>
    <rPh sb="2" eb="4">
      <t>ニチジ</t>
    </rPh>
    <phoneticPr fontId="3"/>
  </si>
  <si>
    <t>人工照明</t>
    <rPh sb="0" eb="2">
      <t>ジンコウ</t>
    </rPh>
    <rPh sb="2" eb="4">
      <t>ショウメイ</t>
    </rPh>
    <phoneticPr fontId="3"/>
  </si>
  <si>
    <t>Ｗ</t>
    <phoneticPr fontId="3"/>
  </si>
  <si>
    <t>×</t>
    <phoneticPr fontId="3"/>
  </si>
  <si>
    <t>灯</t>
    <rPh sb="0" eb="1">
      <t>アカ</t>
    </rPh>
    <phoneticPr fontId="3"/>
  </si>
  <si>
    <t>＝</t>
    <phoneticPr fontId="3"/>
  </si>
  <si>
    <t>照明器具の汚れ</t>
    <rPh sb="0" eb="2">
      <t>ショウメイ</t>
    </rPh>
    <rPh sb="2" eb="4">
      <t>キグ</t>
    </rPh>
    <rPh sb="5" eb="6">
      <t>ヨゴ</t>
    </rPh>
    <phoneticPr fontId="3"/>
  </si>
  <si>
    <t>最近の清掃日</t>
    <rPh sb="0" eb="2">
      <t>サイキン</t>
    </rPh>
    <rPh sb="3" eb="5">
      <t>セイソウ</t>
    </rPh>
    <rPh sb="5" eb="6">
      <t>ビ</t>
    </rPh>
    <phoneticPr fontId="3"/>
  </si>
  <si>
    <t>カーテン</t>
    <phoneticPr fontId="3"/>
  </si>
  <si>
    <t>使用照度計</t>
    <rPh sb="0" eb="2">
      <t>シヨウ</t>
    </rPh>
    <rPh sb="2" eb="3">
      <t>テ</t>
    </rPh>
    <rPh sb="3" eb="4">
      <t>ド</t>
    </rPh>
    <rPh sb="4" eb="5">
      <t>ケイ</t>
    </rPh>
    <phoneticPr fontId="3"/>
  </si>
  <si>
    <t>型式</t>
    <rPh sb="0" eb="2">
      <t>カタシキ</t>
    </rPh>
    <phoneticPr fontId="3"/>
  </si>
  <si>
    <t>検査対象</t>
    <rPh sb="0" eb="2">
      <t>ケンサ</t>
    </rPh>
    <rPh sb="2" eb="4">
      <t>タイショウ</t>
    </rPh>
    <phoneticPr fontId="3"/>
  </si>
  <si>
    <t>検　査　結　果</t>
    <rPh sb="0" eb="1">
      <t>ケン</t>
    </rPh>
    <rPh sb="2" eb="3">
      <t>サ</t>
    </rPh>
    <rPh sb="4" eb="5">
      <t>ムスブ</t>
    </rPh>
    <rPh sb="6" eb="7">
      <t>ハタシ</t>
    </rPh>
    <phoneticPr fontId="3"/>
  </si>
  <si>
    <r>
      <t xml:space="preserve">黒　　　板
</t>
    </r>
    <r>
      <rPr>
        <sz val="8"/>
        <rFont val="ＭＳ 明朝"/>
        <family val="1"/>
        <charset val="128"/>
      </rPr>
      <t>（垂直面照度を測定）</t>
    </r>
    <rPh sb="0" eb="1">
      <t>クロ</t>
    </rPh>
    <rPh sb="4" eb="5">
      <t>イタ</t>
    </rPh>
    <rPh sb="7" eb="9">
      <t>スイチョク</t>
    </rPh>
    <rPh sb="9" eb="10">
      <t>メン</t>
    </rPh>
    <rPh sb="10" eb="11">
      <t>テ</t>
    </rPh>
    <rPh sb="11" eb="12">
      <t>ド</t>
    </rPh>
    <rPh sb="13" eb="15">
      <t>ソクテイ</t>
    </rPh>
    <phoneticPr fontId="3"/>
  </si>
  <si>
    <t>30cm</t>
    <phoneticPr fontId="3"/>
  </si>
  <si>
    <t>500ルクス以上であることが望ましい。最大照度と最小照度の比は20：1を超えないこと。10：1を超えないことが望ましい。</t>
    <rPh sb="6" eb="8">
      <t>イジョウ</t>
    </rPh>
    <rPh sb="14" eb="15">
      <t>ノゾ</t>
    </rPh>
    <rPh sb="19" eb="21">
      <t>サイダイ</t>
    </rPh>
    <rPh sb="21" eb="23">
      <t>ショウド</t>
    </rPh>
    <rPh sb="24" eb="26">
      <t>サイショウ</t>
    </rPh>
    <rPh sb="26" eb="28">
      <t>ショウド</t>
    </rPh>
    <rPh sb="29" eb="30">
      <t>ヒ</t>
    </rPh>
    <rPh sb="36" eb="37">
      <t>コ</t>
    </rPh>
    <rPh sb="48" eb="49">
      <t>コ</t>
    </rPh>
    <rPh sb="55" eb="56">
      <t>ノゾ</t>
    </rPh>
    <phoneticPr fontId="3"/>
  </si>
  <si>
    <t>10cm</t>
    <phoneticPr fontId="3"/>
  </si>
  <si>
    <t>最大照度</t>
    <rPh sb="0" eb="2">
      <t>サイダイ</t>
    </rPh>
    <rPh sb="2" eb="4">
      <t>ショウド</t>
    </rPh>
    <phoneticPr fontId="3"/>
  </si>
  <si>
    <t>ルクス</t>
    <phoneticPr fontId="3"/>
  </si>
  <si>
    <t>最小照度</t>
    <rPh sb="0" eb="2">
      <t>サイショウ</t>
    </rPh>
    <rPh sb="2" eb="4">
      <t>ショウド</t>
    </rPh>
    <phoneticPr fontId="3"/>
  </si>
  <si>
    <t>最大・最小の比</t>
    <rPh sb="0" eb="2">
      <t>サイダイ</t>
    </rPh>
    <rPh sb="3" eb="5">
      <t>サイショウ</t>
    </rPh>
    <rPh sb="6" eb="7">
      <t>ヒ</t>
    </rPh>
    <phoneticPr fontId="3"/>
  </si>
  <si>
    <t>：</t>
    <phoneticPr fontId="3"/>
  </si>
  <si>
    <t>まぶしさ（見え方を妨害するような黒板面の光沢の有無）</t>
    <rPh sb="5" eb="6">
      <t>ミ</t>
    </rPh>
    <rPh sb="7" eb="8">
      <t>カタ</t>
    </rPh>
    <rPh sb="9" eb="11">
      <t>ボウガイ</t>
    </rPh>
    <rPh sb="16" eb="18">
      <t>コクバン</t>
    </rPh>
    <rPh sb="18" eb="19">
      <t>メン</t>
    </rPh>
    <rPh sb="20" eb="22">
      <t>コウタク</t>
    </rPh>
    <rPh sb="23" eb="25">
      <t>ウム</t>
    </rPh>
    <phoneticPr fontId="3"/>
  </si>
  <si>
    <r>
      <t xml:space="preserve">教　　　室
</t>
    </r>
    <r>
      <rPr>
        <sz val="8"/>
        <rFont val="ＭＳ 明朝"/>
        <family val="1"/>
        <charset val="128"/>
      </rPr>
      <t>（机上で水平照度を
測定）</t>
    </r>
    <rPh sb="0" eb="1">
      <t>キョウ</t>
    </rPh>
    <rPh sb="4" eb="5">
      <t>シツ</t>
    </rPh>
    <rPh sb="7" eb="9">
      <t>キジョウ</t>
    </rPh>
    <rPh sb="10" eb="12">
      <t>スイヘイ</t>
    </rPh>
    <rPh sb="12" eb="14">
      <t>ショウド</t>
    </rPh>
    <rPh sb="16" eb="18">
      <t>ソクテイ</t>
    </rPh>
    <phoneticPr fontId="3"/>
  </si>
  <si>
    <t>1ｍ</t>
    <phoneticPr fontId="3"/>
  </si>
  <si>
    <t>下限値は300ルクスとする。また、500ルクス以上であることが望ましい。
最大照度と最小照度の比は20：1を超えないこと。10：1を超えないことが望ましい。
コンピュータを使用する教室等の机上の照度は、500～1000ルクス程度が望ましい。</t>
    <rPh sb="0" eb="3">
      <t>カゲンチ</t>
    </rPh>
    <rPh sb="23" eb="25">
      <t>イジョウ</t>
    </rPh>
    <rPh sb="31" eb="32">
      <t>ノゾ</t>
    </rPh>
    <rPh sb="37" eb="39">
      <t>サイダイ</t>
    </rPh>
    <rPh sb="39" eb="41">
      <t>ショウド</t>
    </rPh>
    <rPh sb="42" eb="44">
      <t>サイショウ</t>
    </rPh>
    <rPh sb="44" eb="46">
      <t>ショウド</t>
    </rPh>
    <rPh sb="47" eb="48">
      <t>ヒ</t>
    </rPh>
    <rPh sb="54" eb="55">
      <t>コ</t>
    </rPh>
    <rPh sb="66" eb="67">
      <t>コ</t>
    </rPh>
    <rPh sb="73" eb="74">
      <t>ノゾ</t>
    </rPh>
    <rPh sb="86" eb="88">
      <t>シヨウ</t>
    </rPh>
    <rPh sb="90" eb="92">
      <t>キョウシツ</t>
    </rPh>
    <rPh sb="92" eb="93">
      <t>トウ</t>
    </rPh>
    <rPh sb="94" eb="96">
      <t>キジョウ</t>
    </rPh>
    <rPh sb="97" eb="99">
      <t>ショウド</t>
    </rPh>
    <rPh sb="112" eb="114">
      <t>テイド</t>
    </rPh>
    <rPh sb="115" eb="116">
      <t>ノゾ</t>
    </rPh>
    <phoneticPr fontId="3"/>
  </si>
  <si>
    <t>まぶしさ（見え方を妨害するような机上面の光沢、黒板の外側15°以内の範囲に輝きの強い光源の有無）</t>
    <rPh sb="16" eb="18">
      <t>キジョウ</t>
    </rPh>
    <rPh sb="18" eb="19">
      <t>メン</t>
    </rPh>
    <phoneticPr fontId="3"/>
  </si>
  <si>
    <r>
      <t xml:space="preserve">テレビやコンピュータ等の画面
</t>
    </r>
    <r>
      <rPr>
        <sz val="8"/>
        <rFont val="ＭＳ 明朝"/>
        <family val="1"/>
        <charset val="128"/>
      </rPr>
      <t>（垂直面照度を測定）</t>
    </r>
    <rPh sb="10" eb="11">
      <t>トウ</t>
    </rPh>
    <rPh sb="12" eb="14">
      <t>ガメン</t>
    </rPh>
    <rPh sb="16" eb="18">
      <t>スイチョク</t>
    </rPh>
    <rPh sb="18" eb="19">
      <t>メン</t>
    </rPh>
    <rPh sb="19" eb="21">
      <t>ショウド</t>
    </rPh>
    <rPh sb="22" eb="24">
      <t>ソクテイ</t>
    </rPh>
    <phoneticPr fontId="3"/>
  </si>
  <si>
    <t>照度</t>
    <rPh sb="0" eb="2">
      <t>ショウド</t>
    </rPh>
    <phoneticPr fontId="3"/>
  </si>
  <si>
    <t>100～500ルクス程度が望ましい。</t>
    <rPh sb="10" eb="12">
      <t>テイド</t>
    </rPh>
    <rPh sb="13" eb="14">
      <t>ノゾ</t>
    </rPh>
    <phoneticPr fontId="3"/>
  </si>
  <si>
    <t>まぶしさ（見え方を妨害するような電灯や明るい窓等の映り込みの有無）</t>
    <rPh sb="5" eb="6">
      <t>ミ</t>
    </rPh>
    <rPh sb="7" eb="8">
      <t>カタ</t>
    </rPh>
    <rPh sb="9" eb="11">
      <t>ボウガイ</t>
    </rPh>
    <rPh sb="16" eb="18">
      <t>デントウ</t>
    </rPh>
    <rPh sb="19" eb="20">
      <t>アカ</t>
    </rPh>
    <rPh sb="22" eb="23">
      <t>マド</t>
    </rPh>
    <rPh sb="23" eb="24">
      <t>トウ</t>
    </rPh>
    <rPh sb="25" eb="26">
      <t>ウツ</t>
    </rPh>
    <rPh sb="27" eb="28">
      <t>コ</t>
    </rPh>
    <rPh sb="30" eb="32">
      <t>ウム</t>
    </rPh>
    <phoneticPr fontId="3"/>
  </si>
  <si>
    <t>（注）検査機関に依頼した場合は、結果を転記すること。（検査機関名：                 　　　　　　　　　）</t>
    <rPh sb="1" eb="2">
      <t>チュウ</t>
    </rPh>
    <rPh sb="3" eb="5">
      <t>ケンサ</t>
    </rPh>
    <rPh sb="5" eb="7">
      <t>キカン</t>
    </rPh>
    <rPh sb="8" eb="10">
      <t>イライ</t>
    </rPh>
    <rPh sb="12" eb="14">
      <t>バアイ</t>
    </rPh>
    <rPh sb="16" eb="18">
      <t>ケッカ</t>
    </rPh>
    <rPh sb="19" eb="21">
      <t>テンキ</t>
    </rPh>
    <rPh sb="27" eb="29">
      <t>ケンサ</t>
    </rPh>
    <rPh sb="29" eb="31">
      <t>キカン</t>
    </rPh>
    <rPh sb="31" eb="32">
      <t>メイ</t>
    </rPh>
    <phoneticPr fontId="3"/>
  </si>
  <si>
    <t>年月日の間にスラッシュ　(例）2023/06/01</t>
    <rPh sb="0" eb="3">
      <t>ネンガッピ</t>
    </rPh>
    <rPh sb="4" eb="5">
      <t>カン</t>
    </rPh>
    <rPh sb="13" eb="14">
      <t>レイ</t>
    </rPh>
    <phoneticPr fontId="1"/>
  </si>
  <si>
    <t>カーテン</t>
    <phoneticPr fontId="1"/>
  </si>
  <si>
    <t>有（全開）</t>
    <rPh sb="0" eb="1">
      <t>ユウ</t>
    </rPh>
    <rPh sb="2" eb="4">
      <t>ゼンカイ</t>
    </rPh>
    <phoneticPr fontId="1"/>
  </si>
  <si>
    <t>有（一部開）</t>
    <rPh sb="0" eb="1">
      <t>ユウ</t>
    </rPh>
    <rPh sb="2" eb="4">
      <t>イチブ</t>
    </rPh>
    <phoneticPr fontId="1"/>
  </si>
  <si>
    <t>有（全閉）</t>
    <rPh sb="0" eb="1">
      <t>ユウ</t>
    </rPh>
    <rPh sb="2" eb="3">
      <t>ゼン</t>
    </rPh>
    <rPh sb="3" eb="4">
      <t>ヘイ</t>
    </rPh>
    <phoneticPr fontId="1"/>
  </si>
  <si>
    <t>様式　４－２</t>
    <phoneticPr fontId="3"/>
  </si>
  <si>
    <t>（コンピュータを使用する教室用）</t>
    <rPh sb="8" eb="10">
      <t>シヨウ</t>
    </rPh>
    <rPh sb="12" eb="15">
      <t>キョウシツヨウ</t>
    </rPh>
    <phoneticPr fontId="3"/>
  </si>
  <si>
    <t>　＜上段＞
　コンピュータの
　画面の垂直面照度
　----------------
　＜下段＞
　机上の水平照度</t>
    <rPh sb="2" eb="4">
      <t>ジョウダン</t>
    </rPh>
    <rPh sb="16" eb="17">
      <t>ガ</t>
    </rPh>
    <rPh sb="17" eb="18">
      <t>メン</t>
    </rPh>
    <rPh sb="19" eb="21">
      <t>スイチョク</t>
    </rPh>
    <rPh sb="21" eb="22">
      <t>メン</t>
    </rPh>
    <rPh sb="22" eb="23">
      <t>テ</t>
    </rPh>
    <rPh sb="23" eb="24">
      <t>ド</t>
    </rPh>
    <rPh sb="45" eb="47">
      <t>ゲダン</t>
    </rPh>
    <rPh sb="50" eb="52">
      <t>キジョウ</t>
    </rPh>
    <rPh sb="53" eb="55">
      <t>スイヘイ</t>
    </rPh>
    <rPh sb="55" eb="57">
      <t>ショウド</t>
    </rPh>
    <phoneticPr fontId="3"/>
  </si>
  <si>
    <t>＜コンピュータの
画面＞
100～500ルクス程度が望ましい。
---------------
＜コンピュータを
使用する教室等の
机上の照度＞
500～1000ルクス程度が望ましい。</t>
    <rPh sb="9" eb="11">
      <t>ガメン</t>
    </rPh>
    <rPh sb="23" eb="25">
      <t>テイド</t>
    </rPh>
    <rPh sb="26" eb="27">
      <t>ノゾ</t>
    </rPh>
    <phoneticPr fontId="3"/>
  </si>
  <si>
    <t>PC</t>
    <phoneticPr fontId="3"/>
  </si>
  <si>
    <t>机上</t>
    <rPh sb="0" eb="1">
      <t>ツクエ</t>
    </rPh>
    <rPh sb="1" eb="2">
      <t>ウエ</t>
    </rPh>
    <phoneticPr fontId="3"/>
  </si>
  <si>
    <t>机上の
最大照度</t>
    <rPh sb="0" eb="2">
      <t>キジョウ</t>
    </rPh>
    <rPh sb="4" eb="6">
      <t>サイダイ</t>
    </rPh>
    <rPh sb="6" eb="8">
      <t>ショウド</t>
    </rPh>
    <phoneticPr fontId="3"/>
  </si>
  <si>
    <t>机上の
最小照度</t>
    <rPh sb="0" eb="2">
      <t>キジョウ</t>
    </rPh>
    <rPh sb="4" eb="6">
      <t>サイショウ</t>
    </rPh>
    <rPh sb="6" eb="8">
      <t>ショウド</t>
    </rPh>
    <phoneticPr fontId="3"/>
  </si>
  <si>
    <t>まぶしさ（見え方を妨害するような光沢、窓・電灯の映り込みの有無）</t>
    <rPh sb="5" eb="6">
      <t>ミ</t>
    </rPh>
    <rPh sb="7" eb="8">
      <t>カタ</t>
    </rPh>
    <rPh sb="9" eb="11">
      <t>ボウガイ</t>
    </rPh>
    <rPh sb="16" eb="18">
      <t>コウタク</t>
    </rPh>
    <rPh sb="19" eb="20">
      <t>マド</t>
    </rPh>
    <rPh sb="21" eb="23">
      <t>デントウ</t>
    </rPh>
    <rPh sb="24" eb="25">
      <t>ウツ</t>
    </rPh>
    <rPh sb="26" eb="27">
      <t>コ</t>
    </rPh>
    <rPh sb="29" eb="31">
      <t>ウム</t>
    </rPh>
    <phoneticPr fontId="3"/>
  </si>
  <si>
    <r>
      <t xml:space="preserve">その他、テレビやコンピュータ等の画面
</t>
    </r>
    <r>
      <rPr>
        <sz val="8"/>
        <rFont val="ＭＳ 明朝"/>
        <family val="1"/>
        <charset val="128"/>
      </rPr>
      <t>（垂直面照度を測定）</t>
    </r>
    <rPh sb="2" eb="3">
      <t>タ</t>
    </rPh>
    <rPh sb="14" eb="15">
      <t>トウ</t>
    </rPh>
    <rPh sb="16" eb="18">
      <t>ガメン</t>
    </rPh>
    <rPh sb="20" eb="22">
      <t>スイチョク</t>
    </rPh>
    <rPh sb="22" eb="23">
      <t>メン</t>
    </rPh>
    <rPh sb="23" eb="25">
      <t>ショウド</t>
    </rPh>
    <rPh sb="26" eb="28">
      <t>ソクテイ</t>
    </rPh>
    <phoneticPr fontId="3"/>
  </si>
  <si>
    <t>様式　５</t>
    <phoneticPr fontId="3"/>
  </si>
  <si>
    <t>教室名称</t>
    <phoneticPr fontId="3"/>
  </si>
  <si>
    <t>教室場所</t>
    <rPh sb="2" eb="4">
      <t>バショ</t>
    </rPh>
    <phoneticPr fontId="3"/>
  </si>
  <si>
    <t>（JIS C1509-1に適合する普通騒音計又は精密騒音計）</t>
    <rPh sb="13" eb="15">
      <t>テキゴウ</t>
    </rPh>
    <rPh sb="17" eb="19">
      <t>フツウ</t>
    </rPh>
    <rPh sb="19" eb="21">
      <t>ソウオン</t>
    </rPh>
    <rPh sb="21" eb="22">
      <t>ケイ</t>
    </rPh>
    <rPh sb="22" eb="23">
      <t>マタ</t>
    </rPh>
    <rPh sb="24" eb="26">
      <t>セイミツ</t>
    </rPh>
    <rPh sb="26" eb="28">
      <t>ソウオン</t>
    </rPh>
    <rPh sb="28" eb="29">
      <t>ケイ</t>
    </rPh>
    <phoneticPr fontId="3"/>
  </si>
  <si>
    <t>（メーカー名</t>
    <rPh sb="5" eb="6">
      <t>メイ</t>
    </rPh>
    <phoneticPr fontId="3"/>
  </si>
  <si>
    <t>測定値</t>
    <rPh sb="0" eb="2">
      <t>ソクテイ</t>
    </rPh>
    <rPh sb="2" eb="3">
      <t>チ</t>
    </rPh>
    <phoneticPr fontId="3"/>
  </si>
  <si>
    <t>開窓時</t>
    <rPh sb="0" eb="1">
      <t>カイ</t>
    </rPh>
    <rPh sb="1" eb="2">
      <t>マド</t>
    </rPh>
    <rPh sb="2" eb="3">
      <t>ジ</t>
    </rPh>
    <phoneticPr fontId="3"/>
  </si>
  <si>
    <t>教室内
窓側</t>
    <rPh sb="0" eb="2">
      <t>キョウシツ</t>
    </rPh>
    <rPh sb="2" eb="3">
      <t>ナイ</t>
    </rPh>
    <rPh sb="4" eb="5">
      <t>マド</t>
    </rPh>
    <rPh sb="5" eb="6">
      <t>ガワ</t>
    </rPh>
    <phoneticPr fontId="3"/>
  </si>
  <si>
    <t>ＬＡｅｑ</t>
    <phoneticPr fontId="3"/>
  </si>
  <si>
    <t>ｄＢ</t>
    <phoneticPr fontId="3"/>
  </si>
  <si>
    <t xml:space="preserve">基準：
教室内の等価騒音レベルは、
・窓を閉じている状態
　ＬＡｅｑは５０dB以下
・窓を開けている状態
　ＬＡｅｑは５５dB以下
であることが望ましい。
</t>
    <rPh sb="0" eb="2">
      <t>キジュン</t>
    </rPh>
    <rPh sb="4" eb="6">
      <t>キョウシツ</t>
    </rPh>
    <rPh sb="6" eb="7">
      <t>ナイ</t>
    </rPh>
    <rPh sb="8" eb="10">
      <t>トウカ</t>
    </rPh>
    <rPh sb="10" eb="12">
      <t>ソウオン</t>
    </rPh>
    <rPh sb="19" eb="20">
      <t>マド</t>
    </rPh>
    <rPh sb="21" eb="22">
      <t>ト</t>
    </rPh>
    <rPh sb="26" eb="28">
      <t>ジョウタイ</t>
    </rPh>
    <rPh sb="39" eb="41">
      <t>イカ</t>
    </rPh>
    <rPh sb="43" eb="44">
      <t>マド</t>
    </rPh>
    <rPh sb="45" eb="46">
      <t>ア</t>
    </rPh>
    <rPh sb="50" eb="52">
      <t>ジョウタイ</t>
    </rPh>
    <rPh sb="72" eb="73">
      <t>ノゾ</t>
    </rPh>
    <phoneticPr fontId="3"/>
  </si>
  <si>
    <t>教室内
廊下側</t>
    <rPh sb="0" eb="2">
      <t>キョウシツ</t>
    </rPh>
    <rPh sb="2" eb="3">
      <t>ナイ</t>
    </rPh>
    <rPh sb="4" eb="6">
      <t>ロウカ</t>
    </rPh>
    <rPh sb="6" eb="7">
      <t>ガワ</t>
    </rPh>
    <phoneticPr fontId="3"/>
  </si>
  <si>
    <t>閉窓時</t>
    <rPh sb="0" eb="1">
      <t>シ</t>
    </rPh>
    <rPh sb="1" eb="2">
      <t>マド</t>
    </rPh>
    <rPh sb="2" eb="3">
      <t>ジ</t>
    </rPh>
    <phoneticPr fontId="3"/>
  </si>
  <si>
    <t>※ 窓を閉じている時はLAeq45dB以下、窓を開けている時はLAeq50dB以下の場合には、以後教室等の内外の環境に変化が認められない限り、次回からの検査を省略することができる。</t>
    <phoneticPr fontId="3"/>
  </si>
  <si>
    <t>使用の有無：プルダウンより選択</t>
    <rPh sb="0" eb="2">
      <t>シヨウ</t>
    </rPh>
    <rPh sb="3" eb="5">
      <t>ウム</t>
    </rPh>
    <rPh sb="13" eb="15">
      <t>センタク</t>
    </rPh>
    <phoneticPr fontId="1"/>
  </si>
  <si>
    <t>様式　３</t>
    <phoneticPr fontId="3"/>
  </si>
  <si>
    <t>室温</t>
    <rPh sb="0" eb="2">
      <t>シツオン</t>
    </rPh>
    <phoneticPr fontId="3"/>
  </si>
  <si>
    <t>湿度</t>
    <rPh sb="0" eb="2">
      <t>シツド</t>
    </rPh>
    <phoneticPr fontId="3"/>
  </si>
  <si>
    <t>検査方法</t>
    <rPh sb="0" eb="2">
      <t>ケンサ</t>
    </rPh>
    <rPh sb="2" eb="4">
      <t>ホウホウ</t>
    </rPh>
    <phoneticPr fontId="3"/>
  </si>
  <si>
    <t>匹/㎡</t>
    <rPh sb="0" eb="1">
      <t>ヒキ</t>
    </rPh>
    <phoneticPr fontId="3"/>
  </si>
  <si>
    <t>基準：100匹/㎡以下又はこれと同等のアレルゲン量以下であること。</t>
    <rPh sb="0" eb="2">
      <t>キジュン</t>
    </rPh>
    <rPh sb="6" eb="7">
      <t>ヒキ</t>
    </rPh>
    <rPh sb="9" eb="11">
      <t>イカ</t>
    </rPh>
    <rPh sb="11" eb="12">
      <t>マタ</t>
    </rPh>
    <rPh sb="16" eb="18">
      <t>ドウトウ</t>
    </rPh>
    <rPh sb="24" eb="25">
      <t>リョウ</t>
    </rPh>
    <rPh sb="25" eb="27">
      <t>イカ</t>
    </rPh>
    <phoneticPr fontId="3"/>
  </si>
  <si>
    <t>窓の開放状況
（夏期）</t>
    <phoneticPr fontId="3"/>
  </si>
  <si>
    <t>週</t>
    <rPh sb="0" eb="1">
      <t>シュウ</t>
    </rPh>
    <phoneticPr fontId="3"/>
  </si>
  <si>
    <t>日、</t>
    <rPh sb="0" eb="1">
      <t>ニチ</t>
    </rPh>
    <phoneticPr fontId="3"/>
  </si>
  <si>
    <t>１日平均</t>
    <rPh sb="1" eb="2">
      <t>ニチ</t>
    </rPh>
    <rPh sb="2" eb="4">
      <t>ヘイキン</t>
    </rPh>
    <phoneticPr fontId="3"/>
  </si>
  <si>
    <t>時間開放</t>
    <rPh sb="0" eb="2">
      <t>ジカン</t>
    </rPh>
    <rPh sb="2" eb="4">
      <t>カイホウ</t>
    </rPh>
    <phoneticPr fontId="3"/>
  </si>
  <si>
    <t>換気設備</t>
  </si>
  <si>
    <t>（週</t>
    <rPh sb="1" eb="2">
      <t>シュウ</t>
    </rPh>
    <phoneticPr fontId="3"/>
  </si>
  <si>
    <t>日、１日</t>
    <rPh sb="0" eb="1">
      <t>ニチ</t>
    </rPh>
    <rPh sb="3" eb="4">
      <t>ニチ</t>
    </rPh>
    <phoneticPr fontId="3"/>
  </si>
  <si>
    <t>時間稼動</t>
    <rPh sb="0" eb="2">
      <t>ジカン</t>
    </rPh>
    <rPh sb="2" eb="4">
      <t>カドウ</t>
    </rPh>
    <phoneticPr fontId="3"/>
  </si>
  <si>
    <t>冷房設備</t>
  </si>
  <si>
    <t>検査対象の掃除機かけの頻度</t>
    <rPh sb="0" eb="2">
      <t>ケンサ</t>
    </rPh>
    <rPh sb="2" eb="4">
      <t>タイショウ</t>
    </rPh>
    <phoneticPr fontId="3"/>
  </si>
  <si>
    <t>回</t>
    <rPh sb="0" eb="1">
      <t>カイ</t>
    </rPh>
    <phoneticPr fontId="3"/>
  </si>
  <si>
    <t>/</t>
    <phoneticPr fontId="3"/>
  </si>
  <si>
    <t>月</t>
    <rPh sb="0" eb="1">
      <t>ツキ</t>
    </rPh>
    <phoneticPr fontId="3"/>
  </si>
  <si>
    <t>検査対象の洗濯の頻度</t>
    <rPh sb="0" eb="2">
      <t>ケンサ</t>
    </rPh>
    <rPh sb="2" eb="4">
      <t>タイショウ</t>
    </rPh>
    <phoneticPr fontId="3"/>
  </si>
  <si>
    <t>（寝具、カーペット等のみ記載）</t>
    <rPh sb="1" eb="3">
      <t>シング</t>
    </rPh>
    <rPh sb="9" eb="10">
      <t>トウ</t>
    </rPh>
    <rPh sb="12" eb="14">
      <t>キサイ</t>
    </rPh>
    <phoneticPr fontId="3"/>
  </si>
  <si>
    <t>検査対象</t>
    <rPh sb="0" eb="2">
      <t>ケンサ</t>
    </rPh>
    <rPh sb="2" eb="4">
      <t>タイショウ</t>
    </rPh>
    <phoneticPr fontId="1"/>
  </si>
  <si>
    <t>寝具</t>
    <rPh sb="0" eb="2">
      <t>シング</t>
    </rPh>
    <phoneticPr fontId="1"/>
  </si>
  <si>
    <t>カーペット</t>
    <phoneticPr fontId="1"/>
  </si>
  <si>
    <t>畳</t>
    <rPh sb="0" eb="1">
      <t>タタミ</t>
    </rPh>
    <phoneticPr fontId="1"/>
  </si>
  <si>
    <t>その他</t>
    <rPh sb="2" eb="3">
      <t>タ</t>
    </rPh>
    <phoneticPr fontId="1"/>
  </si>
  <si>
    <t>検査方法</t>
    <rPh sb="0" eb="2">
      <t>ケンサ</t>
    </rPh>
    <rPh sb="2" eb="4">
      <t>ホウホウ</t>
    </rPh>
    <phoneticPr fontId="1"/>
  </si>
  <si>
    <t>検査結果：プルダウンより選択</t>
    <rPh sb="0" eb="2">
      <t>ケンサ</t>
    </rPh>
    <rPh sb="2" eb="4">
      <t>ケッカ</t>
    </rPh>
    <rPh sb="12" eb="14">
      <t>センタク</t>
    </rPh>
    <phoneticPr fontId="1"/>
  </si>
  <si>
    <t>有無(2)</t>
    <rPh sb="0" eb="2">
      <t>ウム</t>
    </rPh>
    <phoneticPr fontId="1"/>
  </si>
  <si>
    <t>有</t>
    <rPh sb="0" eb="1">
      <t>ユウ</t>
    </rPh>
    <phoneticPr fontId="1"/>
  </si>
  <si>
    <t>設備の有無：プルダウンより選択</t>
    <rPh sb="0" eb="2">
      <t>セツビ</t>
    </rPh>
    <rPh sb="3" eb="5">
      <t>ウム</t>
    </rPh>
    <rPh sb="13" eb="15">
      <t>センタク</t>
    </rPh>
    <phoneticPr fontId="1"/>
  </si>
  <si>
    <t>様式　２－１</t>
    <phoneticPr fontId="3"/>
  </si>
  <si>
    <t>学校環境衛生検査票「揮発性有機化合物」</t>
    <rPh sb="10" eb="13">
      <t>キハツセイ</t>
    </rPh>
    <rPh sb="13" eb="15">
      <t>ユウキ</t>
    </rPh>
    <rPh sb="15" eb="17">
      <t>カゴウ</t>
    </rPh>
    <rPh sb="17" eb="18">
      <t>ブツ</t>
    </rPh>
    <phoneticPr fontId="3"/>
  </si>
  <si>
    <t>（パッシブ法）</t>
    <rPh sb="5" eb="6">
      <t>ホウ</t>
    </rPh>
    <phoneticPr fontId="3"/>
  </si>
  <si>
    <t>採取教室等</t>
    <rPh sb="0" eb="1">
      <t>サイ</t>
    </rPh>
    <rPh sb="1" eb="2">
      <t>トリ</t>
    </rPh>
    <rPh sb="2" eb="3">
      <t>キョウ</t>
    </rPh>
    <rPh sb="3" eb="4">
      <t>シツ</t>
    </rPh>
    <rPh sb="4" eb="5">
      <t>トウ</t>
    </rPh>
    <phoneticPr fontId="3"/>
  </si>
  <si>
    <t>名称</t>
    <rPh sb="0" eb="2">
      <t>メイショウ</t>
    </rPh>
    <phoneticPr fontId="3"/>
  </si>
  <si>
    <t>換気
設備</t>
    <rPh sb="0" eb="2">
      <t>カンキ</t>
    </rPh>
    <rPh sb="3" eb="5">
      <t>セツビ</t>
    </rPh>
    <phoneticPr fontId="3"/>
  </si>
  <si>
    <t>建物
構造</t>
    <rPh sb="0" eb="2">
      <t>タテモノ</t>
    </rPh>
    <rPh sb="3" eb="5">
      <t>コウゾウ</t>
    </rPh>
    <phoneticPr fontId="3"/>
  </si>
  <si>
    <t>換気時間
（30分以上）</t>
    <rPh sb="0" eb="2">
      <t>カンキ</t>
    </rPh>
    <rPh sb="2" eb="4">
      <t>ジカン</t>
    </rPh>
    <rPh sb="8" eb="9">
      <t>フン</t>
    </rPh>
    <rPh sb="9" eb="11">
      <t>イジョウ</t>
    </rPh>
    <phoneticPr fontId="3"/>
  </si>
  <si>
    <t>*</t>
    <phoneticPr fontId="3"/>
  </si>
  <si>
    <t>閉鎖時間
（５時間以上）</t>
    <rPh sb="0" eb="2">
      <t>ヘイサ</t>
    </rPh>
    <rPh sb="2" eb="4">
      <t>ジカン</t>
    </rPh>
    <rPh sb="7" eb="11">
      <t>ジカンイジョウ</t>
    </rPh>
    <phoneticPr fontId="3"/>
  </si>
  <si>
    <t>**</t>
    <phoneticPr fontId="3"/>
  </si>
  <si>
    <t>採取時間・気温
（８時間以上）</t>
    <rPh sb="0" eb="2">
      <t>サイシュ</t>
    </rPh>
    <rPh sb="2" eb="4">
      <t>ジカン</t>
    </rPh>
    <rPh sb="5" eb="7">
      <t>キオン</t>
    </rPh>
    <phoneticPr fontId="3"/>
  </si>
  <si>
    <t>開始</t>
    <rPh sb="0" eb="2">
      <t>カイシ</t>
    </rPh>
    <phoneticPr fontId="3"/>
  </si>
  <si>
    <t>天候・室温</t>
    <rPh sb="0" eb="2">
      <t>テンコウ</t>
    </rPh>
    <rPh sb="3" eb="4">
      <t>シツ</t>
    </rPh>
    <phoneticPr fontId="3"/>
  </si>
  <si>
    <t>・</t>
    <phoneticPr fontId="3"/>
  </si>
  <si>
    <t>終了</t>
    <rPh sb="0" eb="2">
      <t>シュウリョウ</t>
    </rPh>
    <phoneticPr fontId="3"/>
  </si>
  <si>
    <t>天候・室温</t>
    <rPh sb="0" eb="2">
      <t>テンコウ</t>
    </rPh>
    <rPh sb="3" eb="4">
      <t>シツ</t>
    </rPh>
    <rPh sb="4" eb="5">
      <t>アツシ</t>
    </rPh>
    <phoneticPr fontId="3"/>
  </si>
  <si>
    <t>時間</t>
    <rPh sb="0" eb="2">
      <t>ジカン</t>
    </rPh>
    <phoneticPr fontId="3"/>
  </si>
  <si>
    <r>
      <t xml:space="preserve">ホルムアルデヒド
</t>
    </r>
    <r>
      <rPr>
        <sz val="8"/>
        <rFont val="ＭＳ 明朝"/>
        <family val="1"/>
        <charset val="128"/>
      </rPr>
      <t>（基準：100μg/㎥以下）</t>
    </r>
    <rPh sb="10" eb="12">
      <t>キジュン</t>
    </rPh>
    <rPh sb="20" eb="22">
      <t>イカ</t>
    </rPh>
    <phoneticPr fontId="3"/>
  </si>
  <si>
    <t>µg/㎥</t>
    <phoneticPr fontId="3"/>
  </si>
  <si>
    <t>児童生徒等がいない教室等において、30分以上換気の後5時間以上密閉してから採取し、ホルムアルデヒドにあっては高速液体クロマトグラフ法により、トルエン、キシレン、パラジクロロベンゼン、エチルベンゼン、スチレンにあってはガスクロマトグラフ-質量分析法により測定した場合に限り、その結果が基準値の1/2以下の場合には、以後教室等の環境に変化が認められない限り、次回からの検査を省略することができる。</t>
    <rPh sb="19" eb="20">
      <t>フン</t>
    </rPh>
    <rPh sb="20" eb="22">
      <t>イジョウ</t>
    </rPh>
    <rPh sb="22" eb="24">
      <t>カンキ</t>
    </rPh>
    <rPh sb="25" eb="26">
      <t>ノチ</t>
    </rPh>
    <rPh sb="27" eb="31">
      <t>ジカンイジョウ</t>
    </rPh>
    <rPh sb="31" eb="33">
      <t>ミッペイ</t>
    </rPh>
    <phoneticPr fontId="3"/>
  </si>
  <si>
    <r>
      <t xml:space="preserve">トルエン
</t>
    </r>
    <r>
      <rPr>
        <sz val="8"/>
        <rFont val="ＭＳ 明朝"/>
        <family val="1"/>
        <charset val="128"/>
      </rPr>
      <t>（基準：260μg/㎥以下）</t>
    </r>
    <r>
      <rPr>
        <sz val="11"/>
        <color theme="1"/>
        <rFont val="ＭＳ 明朝"/>
        <family val="2"/>
        <charset val="128"/>
      </rPr>
      <t/>
    </r>
    <rPh sb="6" eb="8">
      <t>キジュン</t>
    </rPh>
    <rPh sb="16" eb="18">
      <t>イカ</t>
    </rPh>
    <phoneticPr fontId="3"/>
  </si>
  <si>
    <r>
      <t xml:space="preserve">キシレン
</t>
    </r>
    <r>
      <rPr>
        <sz val="8"/>
        <rFont val="ＭＳ 明朝"/>
        <family val="1"/>
        <charset val="128"/>
      </rPr>
      <t>（基準：200μg/㎥以下）</t>
    </r>
    <r>
      <rPr>
        <sz val="11"/>
        <color theme="1"/>
        <rFont val="ＭＳ 明朝"/>
        <family val="2"/>
        <charset val="128"/>
      </rPr>
      <t/>
    </r>
    <rPh sb="6" eb="8">
      <t>キジュン</t>
    </rPh>
    <rPh sb="16" eb="18">
      <t>イカ</t>
    </rPh>
    <phoneticPr fontId="3"/>
  </si>
  <si>
    <r>
      <t xml:space="preserve">パラジクロロベンゼン
</t>
    </r>
    <r>
      <rPr>
        <sz val="8"/>
        <rFont val="ＭＳ 明朝"/>
        <family val="1"/>
        <charset val="128"/>
      </rPr>
      <t>（基準：240μg/㎥以下）</t>
    </r>
    <r>
      <rPr>
        <sz val="11"/>
        <color theme="1"/>
        <rFont val="ＭＳ 明朝"/>
        <family val="2"/>
        <charset val="128"/>
      </rPr>
      <t/>
    </r>
    <rPh sb="12" eb="14">
      <t>キジュン</t>
    </rPh>
    <rPh sb="22" eb="24">
      <t>イカ</t>
    </rPh>
    <phoneticPr fontId="3"/>
  </si>
  <si>
    <r>
      <t xml:space="preserve">エチルベンゼン
</t>
    </r>
    <r>
      <rPr>
        <sz val="8"/>
        <rFont val="ＭＳ 明朝"/>
        <family val="1"/>
        <charset val="128"/>
      </rPr>
      <t>（基準：3800μg/㎥以下）</t>
    </r>
    <r>
      <rPr>
        <sz val="11"/>
        <color theme="1"/>
        <rFont val="ＭＳ 明朝"/>
        <family val="2"/>
        <charset val="128"/>
      </rPr>
      <t/>
    </r>
    <rPh sb="9" eb="11">
      <t>キジュン</t>
    </rPh>
    <rPh sb="20" eb="22">
      <t>イカ</t>
    </rPh>
    <phoneticPr fontId="3"/>
  </si>
  <si>
    <r>
      <t xml:space="preserve">スチレン
</t>
    </r>
    <r>
      <rPr>
        <sz val="8"/>
        <rFont val="ＭＳ 明朝"/>
        <family val="1"/>
        <charset val="128"/>
      </rPr>
      <t>（基準：220μg/㎥以下）</t>
    </r>
    <r>
      <rPr>
        <sz val="11"/>
        <color theme="1"/>
        <rFont val="ＭＳ 明朝"/>
        <family val="2"/>
        <charset val="128"/>
      </rPr>
      <t/>
    </r>
    <rPh sb="6" eb="8">
      <t>キジュン</t>
    </rPh>
    <rPh sb="16" eb="18">
      <t>イカ</t>
    </rPh>
    <phoneticPr fontId="3"/>
  </si>
  <si>
    <t>*及び**は、それぞれ同じ日時となること。</t>
    <phoneticPr fontId="3"/>
  </si>
  <si>
    <t>※1は、必要と認める場合に行う。</t>
    <phoneticPr fontId="3"/>
  </si>
  <si>
    <t>（注）検査機関に依頼した場合は、結果を転記すること。（検査機関名：　　　　　　　　　　　　　　　　　　）</t>
  </si>
  <si>
    <t>建物構造</t>
    <rPh sb="0" eb="2">
      <t>タテモノ</t>
    </rPh>
    <rPh sb="2" eb="4">
      <t>コウゾウ</t>
    </rPh>
    <phoneticPr fontId="1"/>
  </si>
  <si>
    <t>木造</t>
    <rPh sb="0" eb="2">
      <t>モクゾウ</t>
    </rPh>
    <phoneticPr fontId="1"/>
  </si>
  <si>
    <t>鉄筋コンクリート</t>
    <rPh sb="0" eb="2">
      <t>テッキン</t>
    </rPh>
    <phoneticPr fontId="1"/>
  </si>
  <si>
    <t>鉄骨プレハブ</t>
    <rPh sb="0" eb="2">
      <t>テッコツ</t>
    </rPh>
    <phoneticPr fontId="1"/>
  </si>
  <si>
    <t>その他</t>
    <rPh sb="2" eb="3">
      <t>タ</t>
    </rPh>
    <phoneticPr fontId="1"/>
  </si>
  <si>
    <t>月日：間に「/」　月日と時間の間にスペース
時間：間に「:」　（例）9/20 14:20</t>
    <rPh sb="0" eb="2">
      <t>ツキヒ</t>
    </rPh>
    <rPh sb="3" eb="4">
      <t>カン</t>
    </rPh>
    <rPh sb="9" eb="11">
      <t>ツキヒ</t>
    </rPh>
    <rPh sb="12" eb="14">
      <t>ジカン</t>
    </rPh>
    <rPh sb="15" eb="16">
      <t>アイダ</t>
    </rPh>
    <rPh sb="22" eb="24">
      <t>ジカン</t>
    </rPh>
    <rPh sb="25" eb="26">
      <t>アイダ</t>
    </rPh>
    <rPh sb="32" eb="33">
      <t>レイ</t>
    </rPh>
    <phoneticPr fontId="1"/>
  </si>
  <si>
    <t>月日：間に「/」　月日と時間の間にスペース
時間：間に「:」　（例）9/20 14:20
天候：プルダウンから選択</t>
    <rPh sb="45" eb="47">
      <t>テンコウ</t>
    </rPh>
    <rPh sb="55" eb="57">
      <t>センタク</t>
    </rPh>
    <phoneticPr fontId="1"/>
  </si>
  <si>
    <t>月日 時刻</t>
    <rPh sb="0" eb="2">
      <t>ガッピ</t>
    </rPh>
    <rPh sb="3" eb="5">
      <t>ジコク</t>
    </rPh>
    <phoneticPr fontId="1"/>
  </si>
  <si>
    <t>不適</t>
  </si>
  <si>
    <t>県立学校一覧</t>
    <rPh sb="0" eb="2">
      <t>ケンリツ</t>
    </rPh>
    <rPh sb="2" eb="4">
      <t>ガッコウ</t>
    </rPh>
    <rPh sb="4" eb="6">
      <t>イチラン</t>
    </rPh>
    <phoneticPr fontId="1"/>
  </si>
  <si>
    <t>年月日の間に「/」　(例）2023/6/1
曜日：プルダウンより選択</t>
    <rPh sb="0" eb="3">
      <t>ネンガッピ</t>
    </rPh>
    <rPh sb="4" eb="5">
      <t>カン</t>
    </rPh>
    <rPh sb="11" eb="12">
      <t>レイ</t>
    </rPh>
    <rPh sb="22" eb="24">
      <t>ヨウビ</t>
    </rPh>
    <rPh sb="32" eb="34">
      <t>センタク</t>
    </rPh>
    <phoneticPr fontId="1"/>
  </si>
  <si>
    <t>年月日の間に「/」　(例）2023/6/1
曜日・天候：プルダウンより選択</t>
    <rPh sb="0" eb="3">
      <t>ネンガッピ</t>
    </rPh>
    <rPh sb="4" eb="5">
      <t>カン</t>
    </rPh>
    <rPh sb="11" eb="12">
      <t>レイ</t>
    </rPh>
    <rPh sb="22" eb="24">
      <t>ヨウビ</t>
    </rPh>
    <rPh sb="25" eb="27">
      <t>テンコウ</t>
    </rPh>
    <rPh sb="35" eb="37">
      <t>センタク</t>
    </rPh>
    <phoneticPr fontId="1"/>
  </si>
  <si>
    <t>学校環境衛生検査票「水泳プール（水質）」①</t>
    <rPh sb="10" eb="12">
      <t>スイエイ</t>
    </rPh>
    <rPh sb="16" eb="18">
      <t>スイシツ</t>
    </rPh>
    <phoneticPr fontId="3"/>
  </si>
  <si>
    <t>学校環境衛生検査票「水泳プール（水質）」②</t>
    <rPh sb="10" eb="12">
      <t>スイエイ</t>
    </rPh>
    <rPh sb="16" eb="18">
      <t>スイシツ</t>
    </rPh>
    <phoneticPr fontId="3"/>
  </si>
  <si>
    <t>学校環境衛生検査票「水泳プール（施設・設備）」②</t>
    <phoneticPr fontId="1"/>
  </si>
  <si>
    <t>学校環境衛生検査票「水泳プール（施設・設備）」①</t>
    <phoneticPr fontId="1"/>
  </si>
  <si>
    <t>学校環境衛生検査票「換気及び保温等」①</t>
    <phoneticPr fontId="3"/>
  </si>
  <si>
    <t>学校環境衛生検査票「換気及び保温等」②</t>
    <phoneticPr fontId="3"/>
  </si>
  <si>
    <t>学校環境衛生検査票「照度及びまぶしさ」①</t>
    <rPh sb="10" eb="12">
      <t>ショウド</t>
    </rPh>
    <rPh sb="12" eb="13">
      <t>オヨ</t>
    </rPh>
    <phoneticPr fontId="3"/>
  </si>
  <si>
    <t>学校環境衛生検査票「照度及びまぶしさ」②</t>
    <rPh sb="10" eb="12">
      <t>ショウド</t>
    </rPh>
    <rPh sb="12" eb="13">
      <t>オヨ</t>
    </rPh>
    <phoneticPr fontId="3"/>
  </si>
  <si>
    <t>学校環境衛生検査票「騒音レベル」①</t>
    <rPh sb="10" eb="12">
      <t>ソウオン</t>
    </rPh>
    <phoneticPr fontId="3"/>
  </si>
  <si>
    <t>学校環境衛生検査票「騒音レベル」②</t>
    <rPh sb="10" eb="12">
      <t>ソウオン</t>
    </rPh>
    <phoneticPr fontId="3"/>
  </si>
  <si>
    <t>年月日の間にスラッシュ　(例）2023/6/1
曜日・天候：プルダウンより選択　　24時間表記（例）16:20</t>
    <rPh sb="0" eb="3">
      <t>ネンガッピ</t>
    </rPh>
    <rPh sb="4" eb="5">
      <t>カン</t>
    </rPh>
    <rPh sb="13" eb="14">
      <t>レイ</t>
    </rPh>
    <rPh sb="24" eb="26">
      <t>ヨウビ</t>
    </rPh>
    <rPh sb="27" eb="29">
      <t>テンコウ</t>
    </rPh>
    <rPh sb="37" eb="39">
      <t>センタク</t>
    </rPh>
    <rPh sb="43" eb="45">
      <t>ジカン</t>
    </rPh>
    <rPh sb="45" eb="47">
      <t>ヒョウキ</t>
    </rPh>
    <rPh sb="48" eb="49">
      <t>レイ</t>
    </rPh>
    <phoneticPr fontId="1"/>
  </si>
  <si>
    <t>年月日の間に「/」　(例）2023/6/1
曜日・天候：プルダウンより選択　　24時間表記（例）16:20</t>
    <rPh sb="0" eb="3">
      <t>ネンガッピ</t>
    </rPh>
    <rPh sb="4" eb="5">
      <t>カン</t>
    </rPh>
    <rPh sb="11" eb="12">
      <t>レイ</t>
    </rPh>
    <rPh sb="22" eb="24">
      <t>ヨウビ</t>
    </rPh>
    <rPh sb="25" eb="27">
      <t>テンコウ</t>
    </rPh>
    <rPh sb="35" eb="37">
      <t>センタク</t>
    </rPh>
    <rPh sb="41" eb="43">
      <t>ジカン</t>
    </rPh>
    <rPh sb="43" eb="45">
      <t>ヒョウキ</t>
    </rPh>
    <rPh sb="46" eb="47">
      <t>レイ</t>
    </rPh>
    <phoneticPr fontId="1"/>
  </si>
  <si>
    <t>年月日の間に「/」　(例）2023/6/1
曜日：プルダウンより選択　　24時間表記（例）16:20</t>
    <rPh sb="0" eb="3">
      <t>ネンガッピ</t>
    </rPh>
    <rPh sb="4" eb="5">
      <t>カン</t>
    </rPh>
    <rPh sb="11" eb="12">
      <t>レイ</t>
    </rPh>
    <rPh sb="22" eb="24">
      <t>ヨウビ</t>
    </rPh>
    <rPh sb="32" eb="34">
      <t>センタク</t>
    </rPh>
    <rPh sb="38" eb="40">
      <t>ジカン</t>
    </rPh>
    <rPh sb="40" eb="42">
      <t>ヒョウキ</t>
    </rPh>
    <rPh sb="43" eb="44">
      <t>レイ</t>
    </rPh>
    <phoneticPr fontId="1"/>
  </si>
  <si>
    <t>年月日の間にスラッシュ(例）2023/6/1　曜日：プルダウンから選択</t>
    <rPh sb="23" eb="25">
      <t>ヨウビ</t>
    </rPh>
    <rPh sb="33" eb="35">
      <t>センタク</t>
    </rPh>
    <phoneticPr fontId="1"/>
  </si>
  <si>
    <t>年月日の間に「/」(例）2023/6/1
曜日：プルダウンより選択</t>
    <rPh sb="0" eb="3">
      <t>ネンガッピ</t>
    </rPh>
    <rPh sb="4" eb="5">
      <t>カン</t>
    </rPh>
    <rPh sb="10" eb="11">
      <t>レイ</t>
    </rPh>
    <rPh sb="21" eb="23">
      <t>ヨウビ</t>
    </rPh>
    <rPh sb="31" eb="33">
      <t>センタク</t>
    </rPh>
    <phoneticPr fontId="1"/>
  </si>
  <si>
    <t>学校環境衛生検査票「ダニ及びダニアレルゲン」①</t>
    <rPh sb="12" eb="13">
      <t>オヨ</t>
    </rPh>
    <phoneticPr fontId="3"/>
  </si>
  <si>
    <t>学校環境衛生検査票「ダニ及びダニアレルゲン」②</t>
    <rPh sb="12" eb="13">
      <t>オヨ</t>
    </rPh>
    <phoneticPr fontId="3"/>
  </si>
  <si>
    <t>（縦</t>
    <rPh sb="1" eb="2">
      <t>タテ</t>
    </rPh>
    <phoneticPr fontId="1"/>
  </si>
  <si>
    <t>ｍ×横</t>
    <rPh sb="2" eb="3">
      <t>ヨコ</t>
    </rPh>
    <phoneticPr fontId="1"/>
  </si>
  <si>
    <t>ｍ×高</t>
    <rPh sb="2" eb="3">
      <t>コウ</t>
    </rPh>
    <phoneticPr fontId="1"/>
  </si>
  <si>
    <t>ｍ）</t>
    <phoneticPr fontId="1"/>
  </si>
  <si>
    <t>（児童生徒</t>
    <rPh sb="1" eb="3">
      <t>ジドウ</t>
    </rPh>
    <rPh sb="3" eb="5">
      <t>セイト</t>
    </rPh>
    <phoneticPr fontId="1"/>
  </si>
  <si>
    <t>人、教職員・検査員</t>
    <rPh sb="0" eb="1">
      <t>ニン</t>
    </rPh>
    <rPh sb="2" eb="5">
      <t>キョウショクイン</t>
    </rPh>
    <rPh sb="6" eb="8">
      <t>ケンサ</t>
    </rPh>
    <rPh sb="8" eb="9">
      <t>イン</t>
    </rPh>
    <phoneticPr fontId="1"/>
  </si>
  <si>
    <t>人）</t>
    <rPh sb="0" eb="1">
      <t>ニン</t>
    </rPh>
    <phoneticPr fontId="1"/>
  </si>
  <si>
    <t>↓　調査票に記入すると、下の行に自動入力されます【注意：行や列の挿入・削除はしないでください】</t>
    <rPh sb="2" eb="5">
      <t>チョウサヒョウ</t>
    </rPh>
    <rPh sb="6" eb="8">
      <t>キニュウ</t>
    </rPh>
    <rPh sb="12" eb="13">
      <t>シタ</t>
    </rPh>
    <rPh sb="14" eb="15">
      <t>ギョウ</t>
    </rPh>
    <rPh sb="16" eb="18">
      <t>ジドウ</t>
    </rPh>
    <rPh sb="18" eb="20">
      <t>ニュウリョク</t>
    </rPh>
    <rPh sb="25" eb="27">
      <t>チュウイ</t>
    </rPh>
    <rPh sb="28" eb="29">
      <t>ギョウ</t>
    </rPh>
    <rPh sb="30" eb="31">
      <t>レツ</t>
    </rPh>
    <rPh sb="32" eb="34">
      <t>ソウニュウ</t>
    </rPh>
    <rPh sb="35" eb="37">
      <t>サクジョ</t>
    </rPh>
    <phoneticPr fontId="1"/>
  </si>
  <si>
    <t>年月日の間にスラッシュ(例）2023/06/01　曜日：プルダウンより選択</t>
    <rPh sb="25" eb="27">
      <t>ヨウビ</t>
    </rPh>
    <rPh sb="35" eb="37">
      <t>センタク</t>
    </rPh>
    <phoneticPr fontId="1"/>
  </si>
  <si>
    <t>年月日の間に「/」(例）2023/6/1　曜日：プルダウンから選択</t>
    <rPh sb="21" eb="23">
      <t>ヨウビ</t>
    </rPh>
    <rPh sb="31" eb="33">
      <t>センタク</t>
    </rPh>
    <phoneticPr fontId="1"/>
  </si>
  <si>
    <t>年月日の間に「/」(例）2023/6/1　曜日：プルダウンより選択</t>
    <rPh sb="21" eb="23">
      <t>ヨウビ</t>
    </rPh>
    <rPh sb="31" eb="33">
      <t>センタク</t>
    </rPh>
    <phoneticPr fontId="1"/>
  </si>
  <si>
    <t>年月日の間に「/」　(例）2023/06/01
曜日：プルダウンより選択</t>
    <rPh sb="0" eb="3">
      <t>ネンガッピ</t>
    </rPh>
    <rPh sb="4" eb="5">
      <t>カン</t>
    </rPh>
    <rPh sb="11" eb="12">
      <t>レイ</t>
    </rPh>
    <rPh sb="24" eb="26">
      <t>ヨウビ</t>
    </rPh>
    <rPh sb="34" eb="36">
      <t>センタク</t>
    </rPh>
    <phoneticPr fontId="1"/>
  </si>
  <si>
    <t>　</t>
    <phoneticPr fontId="3"/>
  </si>
  <si>
    <t>自動計算</t>
    <rPh sb="0" eb="4">
      <t>ジドウケイサン</t>
    </rPh>
    <phoneticPr fontId="1"/>
  </si>
  <si>
    <t>自動計算</t>
    <rPh sb="0" eb="2">
      <t>ジドウ</t>
    </rPh>
    <rPh sb="2" eb="4">
      <t>ケイサン</t>
    </rPh>
    <phoneticPr fontId="1"/>
  </si>
  <si>
    <t>モニター</t>
    <phoneticPr fontId="1"/>
  </si>
  <si>
    <t>lx</t>
  </si>
  <si>
    <t>100-500</t>
    <phoneticPr fontId="1"/>
  </si>
  <si>
    <t>　二酸化窒素外気</t>
    <rPh sb="1" eb="6">
      <t>ニサンカチッソ</t>
    </rPh>
    <rPh sb="6" eb="8">
      <t>ガイキ</t>
    </rPh>
    <phoneticPr fontId="3"/>
  </si>
  <si>
    <t>(屋内）</t>
    <rPh sb="1" eb="3">
      <t>オクナイ</t>
    </rPh>
    <phoneticPr fontId="1"/>
  </si>
  <si>
    <t>（屋外）</t>
    <rPh sb="1" eb="3">
      <t>オクガイ</t>
    </rPh>
    <phoneticPr fontId="1"/>
  </si>
  <si>
    <t>ppm</t>
    <phoneticPr fontId="1"/>
  </si>
  <si>
    <t/>
  </si>
  <si>
    <t>（メーカー名　</t>
    <phoneticPr fontId="1"/>
  </si>
  <si>
    <t>運用上の注意点</t>
    <rPh sb="0" eb="2">
      <t>ウンヨウ</t>
    </rPh>
    <rPh sb="2" eb="3">
      <t>ジョウ</t>
    </rPh>
    <rPh sb="4" eb="7">
      <t>チュウイテン</t>
    </rPh>
    <phoneticPr fontId="1"/>
  </si>
  <si>
    <t>プラグロムが正常に動作しない可能性がありますので、以下の点にご留意ください。</t>
    <rPh sb="31" eb="33">
      <t>リュウイ</t>
    </rPh>
    <phoneticPr fontId="1"/>
  </si>
  <si>
    <r>
      <rPr>
        <sz val="12"/>
        <color theme="1"/>
        <rFont val="Segoe UI Symbol"/>
        <family val="2"/>
      </rPr>
      <t>②</t>
    </r>
    <r>
      <rPr>
        <sz val="12"/>
        <color theme="1"/>
        <rFont val="ＭＳ Ｐゴシック"/>
        <family val="2"/>
        <charset val="128"/>
      </rPr>
      <t>　各調査票の書式については変更しないでください。</t>
    </r>
    <rPh sb="2" eb="3">
      <t>カク</t>
    </rPh>
    <rPh sb="3" eb="6">
      <t>チョウサヒョウ</t>
    </rPh>
    <rPh sb="7" eb="9">
      <t>ショシキ</t>
    </rPh>
    <rPh sb="14" eb="16">
      <t>ヘンコウ</t>
    </rPh>
    <phoneticPr fontId="1"/>
  </si>
  <si>
    <t>　 　※セル、行などの追加や削除はしないようにお願いします。データの参照箇所がズレてしまい読み込みが出来なくなります。</t>
    <rPh sb="7" eb="8">
      <t>ギョウ</t>
    </rPh>
    <rPh sb="11" eb="13">
      <t>ツイカ</t>
    </rPh>
    <rPh sb="14" eb="16">
      <t>サクジョ</t>
    </rPh>
    <rPh sb="24" eb="25">
      <t>ネガ</t>
    </rPh>
    <rPh sb="34" eb="36">
      <t>サンショウ</t>
    </rPh>
    <rPh sb="36" eb="38">
      <t>カショ</t>
    </rPh>
    <rPh sb="45" eb="46">
      <t>ヨ</t>
    </rPh>
    <rPh sb="47" eb="48">
      <t>コ</t>
    </rPh>
    <rPh sb="50" eb="52">
      <t>デキ</t>
    </rPh>
    <phoneticPr fontId="1"/>
  </si>
  <si>
    <t>各調査票に必要事項を入力すると、対応する一覧表が自動的に作成されます。</t>
    <rPh sb="0" eb="4">
      <t>カクチョウサヒョウ</t>
    </rPh>
    <rPh sb="5" eb="7">
      <t>ヒツヨウ</t>
    </rPh>
    <rPh sb="7" eb="9">
      <t>ジコウ</t>
    </rPh>
    <rPh sb="10" eb="12">
      <t>ニュウリョク</t>
    </rPh>
    <rPh sb="16" eb="18">
      <t>タイオウ</t>
    </rPh>
    <rPh sb="20" eb="22">
      <t>イチラン</t>
    </rPh>
    <rPh sb="22" eb="23">
      <t>ヒョウ</t>
    </rPh>
    <rPh sb="24" eb="27">
      <t>ジドウテキ</t>
    </rPh>
    <rPh sb="28" eb="30">
      <t>サクセイ</t>
    </rPh>
    <phoneticPr fontId="1"/>
  </si>
  <si>
    <t>(ア)令和６年度　県立学校　飲料水水質検査結果一覧（水道水）</t>
    <rPh sb="3" eb="5">
      <t>レイワ</t>
    </rPh>
    <rPh sb="6" eb="8">
      <t>ネンド</t>
    </rPh>
    <rPh sb="9" eb="11">
      <t>ケンリツ</t>
    </rPh>
    <rPh sb="11" eb="13">
      <t>ガッコウ</t>
    </rPh>
    <rPh sb="14" eb="17">
      <t>インリョウスイ</t>
    </rPh>
    <rPh sb="17" eb="19">
      <t>スイシツ</t>
    </rPh>
    <rPh sb="19" eb="21">
      <t>ケンサ</t>
    </rPh>
    <rPh sb="21" eb="23">
      <t>ケッカ</t>
    </rPh>
    <rPh sb="23" eb="25">
      <t>イチラン</t>
    </rPh>
    <rPh sb="26" eb="29">
      <t>スイドウスイ</t>
    </rPh>
    <phoneticPr fontId="1"/>
  </si>
  <si>
    <t>(ア)令和６年度　県立学校　飲料水（施設・設備）査結果一覧</t>
    <rPh sb="3" eb="5">
      <t>レイワ</t>
    </rPh>
    <rPh sb="6" eb="8">
      <t>ネンド</t>
    </rPh>
    <rPh sb="9" eb="11">
      <t>ケンリツ</t>
    </rPh>
    <rPh sb="11" eb="13">
      <t>ガッコウ</t>
    </rPh>
    <rPh sb="14" eb="17">
      <t>インリョウスイ</t>
    </rPh>
    <rPh sb="18" eb="20">
      <t>シセツ</t>
    </rPh>
    <rPh sb="21" eb="23">
      <t>セツビ</t>
    </rPh>
    <rPh sb="24" eb="25">
      <t>サ</t>
    </rPh>
    <rPh sb="25" eb="27">
      <t>ケッカ</t>
    </rPh>
    <rPh sb="27" eb="29">
      <t>イチラン</t>
    </rPh>
    <phoneticPr fontId="1"/>
  </si>
  <si>
    <t>(イ)令和６年度　県立学校　水泳プール（水質）検査結果一覧　１回目</t>
    <rPh sb="3" eb="5">
      <t>レイワ</t>
    </rPh>
    <rPh sb="6" eb="8">
      <t>ネンド</t>
    </rPh>
    <rPh sb="9" eb="11">
      <t>ケンリツ</t>
    </rPh>
    <rPh sb="11" eb="13">
      <t>ガッコウ</t>
    </rPh>
    <rPh sb="14" eb="16">
      <t>スイエイ</t>
    </rPh>
    <rPh sb="20" eb="22">
      <t>スイシツ</t>
    </rPh>
    <rPh sb="23" eb="25">
      <t>ケンサ</t>
    </rPh>
    <rPh sb="25" eb="27">
      <t>ケッカ</t>
    </rPh>
    <rPh sb="27" eb="29">
      <t>イチラン</t>
    </rPh>
    <rPh sb="31" eb="33">
      <t>カイメ</t>
    </rPh>
    <phoneticPr fontId="1"/>
  </si>
  <si>
    <t>(イ)令和６年度　県立学校　水泳プール（施設・設備）検査結果一覧　１回目</t>
    <rPh sb="3" eb="5">
      <t>レイワ</t>
    </rPh>
    <rPh sb="6" eb="8">
      <t>ネンド</t>
    </rPh>
    <rPh sb="9" eb="11">
      <t>ケンリツ</t>
    </rPh>
    <rPh sb="11" eb="13">
      <t>ガッコウ</t>
    </rPh>
    <rPh sb="14" eb="16">
      <t>スイエイ</t>
    </rPh>
    <rPh sb="20" eb="22">
      <t>シセツ</t>
    </rPh>
    <rPh sb="23" eb="25">
      <t>セツビ</t>
    </rPh>
    <rPh sb="26" eb="28">
      <t>ケンサ</t>
    </rPh>
    <rPh sb="28" eb="30">
      <t>ケッカ</t>
    </rPh>
    <rPh sb="30" eb="32">
      <t>イチラン</t>
    </rPh>
    <rPh sb="34" eb="36">
      <t>カイメ</t>
    </rPh>
    <phoneticPr fontId="1"/>
  </si>
  <si>
    <t>(イ)令和６年度　県立学校　水泳プール（水質）検査結果一覧　２回目</t>
    <rPh sb="3" eb="5">
      <t>レイワ</t>
    </rPh>
    <rPh sb="6" eb="8">
      <t>ネンド</t>
    </rPh>
    <rPh sb="9" eb="11">
      <t>ケンリツ</t>
    </rPh>
    <rPh sb="11" eb="13">
      <t>ガッコウ</t>
    </rPh>
    <rPh sb="14" eb="16">
      <t>スイエイ</t>
    </rPh>
    <rPh sb="20" eb="22">
      <t>スイシツ</t>
    </rPh>
    <rPh sb="23" eb="25">
      <t>ケンサ</t>
    </rPh>
    <rPh sb="25" eb="27">
      <t>ケッカ</t>
    </rPh>
    <rPh sb="27" eb="29">
      <t>イチラン</t>
    </rPh>
    <rPh sb="31" eb="33">
      <t>カイメ</t>
    </rPh>
    <phoneticPr fontId="1"/>
  </si>
  <si>
    <t>(イ)令和６年度　県立学校　水泳プール（施設・設備）検査結果一覧　２回目</t>
    <rPh sb="3" eb="5">
      <t>レイワ</t>
    </rPh>
    <rPh sb="6" eb="8">
      <t>ネンド</t>
    </rPh>
    <rPh sb="9" eb="11">
      <t>ケンリツ</t>
    </rPh>
    <rPh sb="11" eb="13">
      <t>ガッコウ</t>
    </rPh>
    <rPh sb="14" eb="16">
      <t>スイエイ</t>
    </rPh>
    <rPh sb="20" eb="22">
      <t>シセツ</t>
    </rPh>
    <rPh sb="23" eb="25">
      <t>セツビ</t>
    </rPh>
    <rPh sb="26" eb="28">
      <t>ケンサ</t>
    </rPh>
    <rPh sb="28" eb="30">
      <t>ケッカ</t>
    </rPh>
    <rPh sb="30" eb="32">
      <t>イチラン</t>
    </rPh>
    <rPh sb="34" eb="36">
      <t>カイメ</t>
    </rPh>
    <phoneticPr fontId="1"/>
  </si>
  <si>
    <t>(ウ)令和６年度　県立学校　換気および保温等検査結果一覧　１回目</t>
    <rPh sb="3" eb="5">
      <t>レイワ</t>
    </rPh>
    <rPh sb="6" eb="8">
      <t>ネンド</t>
    </rPh>
    <rPh sb="9" eb="11">
      <t>ケンリツ</t>
    </rPh>
    <rPh sb="11" eb="13">
      <t>ガッコウ</t>
    </rPh>
    <rPh sb="14" eb="16">
      <t>カンキ</t>
    </rPh>
    <rPh sb="19" eb="21">
      <t>ホオン</t>
    </rPh>
    <rPh sb="21" eb="22">
      <t>トウ</t>
    </rPh>
    <rPh sb="22" eb="24">
      <t>ケンサ</t>
    </rPh>
    <rPh sb="24" eb="26">
      <t>ケッカ</t>
    </rPh>
    <rPh sb="26" eb="28">
      <t>イチラン</t>
    </rPh>
    <rPh sb="30" eb="32">
      <t>カイメ</t>
    </rPh>
    <phoneticPr fontId="1"/>
  </si>
  <si>
    <t>(ウ)令和６年度　県立学校　換気および保温等検査結果一覧　２回目</t>
    <rPh sb="3" eb="5">
      <t>レイワ</t>
    </rPh>
    <rPh sb="6" eb="8">
      <t>ネンド</t>
    </rPh>
    <rPh sb="9" eb="11">
      <t>ケンリツ</t>
    </rPh>
    <rPh sb="11" eb="13">
      <t>ガッコウ</t>
    </rPh>
    <rPh sb="14" eb="16">
      <t>カンキ</t>
    </rPh>
    <rPh sb="19" eb="21">
      <t>ホオン</t>
    </rPh>
    <rPh sb="21" eb="22">
      <t>トウ</t>
    </rPh>
    <rPh sb="22" eb="24">
      <t>ケンサ</t>
    </rPh>
    <rPh sb="24" eb="26">
      <t>ケッカ</t>
    </rPh>
    <rPh sb="26" eb="28">
      <t>イチラン</t>
    </rPh>
    <rPh sb="30" eb="32">
      <t>カイメ</t>
    </rPh>
    <phoneticPr fontId="1"/>
  </si>
  <si>
    <t>(エ)令和６年度　県立学校　照度及びまぶしさ検査結果一覧　１回目</t>
    <rPh sb="3" eb="5">
      <t>レイワ</t>
    </rPh>
    <rPh sb="6" eb="8">
      <t>ネンド</t>
    </rPh>
    <rPh sb="9" eb="11">
      <t>ケンリツ</t>
    </rPh>
    <rPh sb="11" eb="13">
      <t>ガッコウ</t>
    </rPh>
    <rPh sb="14" eb="16">
      <t>ショウド</t>
    </rPh>
    <rPh sb="16" eb="17">
      <t>オヨ</t>
    </rPh>
    <rPh sb="22" eb="24">
      <t>ケンサ</t>
    </rPh>
    <rPh sb="24" eb="26">
      <t>ケッカ</t>
    </rPh>
    <rPh sb="26" eb="28">
      <t>イチラン</t>
    </rPh>
    <rPh sb="30" eb="32">
      <t>カイメ</t>
    </rPh>
    <phoneticPr fontId="1"/>
  </si>
  <si>
    <t>(エ)令和６年度　県立学校　照度及びまぶしさ検査結果一覧　２回目</t>
    <rPh sb="3" eb="5">
      <t>レイワ</t>
    </rPh>
    <rPh sb="6" eb="8">
      <t>ネンド</t>
    </rPh>
    <rPh sb="9" eb="11">
      <t>ケンリツ</t>
    </rPh>
    <rPh sb="11" eb="13">
      <t>ガッコウ</t>
    </rPh>
    <rPh sb="14" eb="16">
      <t>ショウド</t>
    </rPh>
    <rPh sb="16" eb="17">
      <t>オヨ</t>
    </rPh>
    <rPh sb="22" eb="24">
      <t>ケンサ</t>
    </rPh>
    <rPh sb="24" eb="26">
      <t>ケッカ</t>
    </rPh>
    <rPh sb="26" eb="28">
      <t>イチラン</t>
    </rPh>
    <rPh sb="30" eb="32">
      <t>カイメ</t>
    </rPh>
    <phoneticPr fontId="1"/>
  </si>
  <si>
    <t>(エ)令和６年度　県立学校　照度及びまぶしさ検査結果一覧（パソコン室）　１回目</t>
    <rPh sb="3" eb="5">
      <t>レイワ</t>
    </rPh>
    <rPh sb="6" eb="8">
      <t>ネンド</t>
    </rPh>
    <rPh sb="9" eb="11">
      <t>ケンリツ</t>
    </rPh>
    <rPh sb="11" eb="13">
      <t>ガッコウ</t>
    </rPh>
    <rPh sb="14" eb="16">
      <t>ショウド</t>
    </rPh>
    <rPh sb="16" eb="17">
      <t>オヨ</t>
    </rPh>
    <rPh sb="22" eb="24">
      <t>ケンサ</t>
    </rPh>
    <rPh sb="24" eb="26">
      <t>ケッカ</t>
    </rPh>
    <rPh sb="26" eb="28">
      <t>イチラン</t>
    </rPh>
    <rPh sb="33" eb="34">
      <t>シツ</t>
    </rPh>
    <rPh sb="37" eb="39">
      <t>カイメ</t>
    </rPh>
    <phoneticPr fontId="1"/>
  </si>
  <si>
    <t>(エ)令和６年度　県立学校　照度及びまぶしさ検査結果一覧（パソコン室）　２回目</t>
    <rPh sb="3" eb="5">
      <t>レイワ</t>
    </rPh>
    <rPh sb="6" eb="8">
      <t>ネンド</t>
    </rPh>
    <rPh sb="9" eb="11">
      <t>ケンリツ</t>
    </rPh>
    <rPh sb="11" eb="13">
      <t>ガッコウ</t>
    </rPh>
    <rPh sb="14" eb="16">
      <t>ショウド</t>
    </rPh>
    <rPh sb="16" eb="17">
      <t>オヨ</t>
    </rPh>
    <rPh sb="22" eb="24">
      <t>ケンサ</t>
    </rPh>
    <rPh sb="24" eb="26">
      <t>ケッカ</t>
    </rPh>
    <rPh sb="26" eb="28">
      <t>イチラン</t>
    </rPh>
    <rPh sb="33" eb="34">
      <t>シツ</t>
    </rPh>
    <rPh sb="37" eb="39">
      <t>カイメ</t>
    </rPh>
    <phoneticPr fontId="1"/>
  </si>
  <si>
    <t>(オ)令和６年度　県立学校　騒音検査結果一覧　１回目</t>
    <rPh sb="3" eb="5">
      <t>レイワ</t>
    </rPh>
    <rPh sb="6" eb="8">
      <t>ネンド</t>
    </rPh>
    <rPh sb="9" eb="11">
      <t>ケンリツ</t>
    </rPh>
    <rPh sb="11" eb="13">
      <t>ガッコウ</t>
    </rPh>
    <rPh sb="14" eb="16">
      <t>ソウオン</t>
    </rPh>
    <rPh sb="16" eb="18">
      <t>ケンサ</t>
    </rPh>
    <rPh sb="18" eb="20">
      <t>ケッカ</t>
    </rPh>
    <rPh sb="20" eb="22">
      <t>イチラン</t>
    </rPh>
    <rPh sb="24" eb="26">
      <t>カイメ</t>
    </rPh>
    <phoneticPr fontId="1"/>
  </si>
  <si>
    <t>(オ)令和６年度　県立学校　騒音検査結果一覧　２回目</t>
    <rPh sb="3" eb="5">
      <t>レイワ</t>
    </rPh>
    <rPh sb="6" eb="8">
      <t>ネンド</t>
    </rPh>
    <rPh sb="9" eb="11">
      <t>ケンリツ</t>
    </rPh>
    <rPh sb="11" eb="13">
      <t>ガッコウ</t>
    </rPh>
    <rPh sb="14" eb="16">
      <t>ソウオン</t>
    </rPh>
    <rPh sb="16" eb="18">
      <t>ケンサ</t>
    </rPh>
    <rPh sb="18" eb="20">
      <t>ケッカ</t>
    </rPh>
    <rPh sb="20" eb="22">
      <t>イチラン</t>
    </rPh>
    <rPh sb="24" eb="26">
      <t>カイメ</t>
    </rPh>
    <phoneticPr fontId="1"/>
  </si>
  <si>
    <t>(カ)令和６年度　県立学校　ダニまたはダニアレルゲン検査結果一覧（１箇所目）</t>
    <rPh sb="3" eb="5">
      <t>レイワ</t>
    </rPh>
    <rPh sb="6" eb="8">
      <t>ネンド</t>
    </rPh>
    <rPh sb="9" eb="11">
      <t>ケンリツ</t>
    </rPh>
    <rPh sb="11" eb="13">
      <t>ガッコウ</t>
    </rPh>
    <rPh sb="26" eb="28">
      <t>ケンサ</t>
    </rPh>
    <rPh sb="28" eb="30">
      <t>ケッカ</t>
    </rPh>
    <rPh sb="30" eb="32">
      <t>イチラン</t>
    </rPh>
    <rPh sb="34" eb="36">
      <t>カショ</t>
    </rPh>
    <rPh sb="36" eb="37">
      <t>メ</t>
    </rPh>
    <phoneticPr fontId="1"/>
  </si>
  <si>
    <t>(カ)令和６年度　県立学校　ダニまたはダニアレルゲン検査結果一覧（２箇所目）</t>
    <rPh sb="3" eb="5">
      <t>レイワ</t>
    </rPh>
    <rPh sb="6" eb="8">
      <t>ネンド</t>
    </rPh>
    <rPh sb="9" eb="11">
      <t>ケンリツ</t>
    </rPh>
    <rPh sb="11" eb="13">
      <t>ガッコウ</t>
    </rPh>
    <rPh sb="26" eb="28">
      <t>ケンサ</t>
    </rPh>
    <rPh sb="28" eb="30">
      <t>ケッカ</t>
    </rPh>
    <rPh sb="30" eb="32">
      <t>イチラン</t>
    </rPh>
    <rPh sb="34" eb="36">
      <t>カショ</t>
    </rPh>
    <rPh sb="36" eb="37">
      <t>メ</t>
    </rPh>
    <phoneticPr fontId="1"/>
  </si>
  <si>
    <t>(キ)令和６年度　県立学校　揮発性有機化合物検査結果一覧</t>
    <rPh sb="3" eb="5">
      <t>レイワ</t>
    </rPh>
    <rPh sb="6" eb="8">
      <t>ネンド</t>
    </rPh>
    <rPh sb="9" eb="11">
      <t>ケンリツ</t>
    </rPh>
    <rPh sb="11" eb="13">
      <t>ガッコウ</t>
    </rPh>
    <rPh sb="14" eb="17">
      <t>キハツセイ</t>
    </rPh>
    <rPh sb="17" eb="19">
      <t>ユウキ</t>
    </rPh>
    <rPh sb="19" eb="21">
      <t>カゴウ</t>
    </rPh>
    <rPh sb="21" eb="22">
      <t>ブツ</t>
    </rPh>
    <rPh sb="22" eb="24">
      <t>ケンサ</t>
    </rPh>
    <rPh sb="24" eb="26">
      <t>ケッカ</t>
    </rPh>
    <rPh sb="26" eb="28">
      <t>イチラン</t>
    </rPh>
    <phoneticPr fontId="1"/>
  </si>
  <si>
    <t>年間の結果集計については、この一覧表を電子的に集計処理いたします。</t>
    <rPh sb="0" eb="2">
      <t>ネンカン</t>
    </rPh>
    <rPh sb="3" eb="5">
      <t>ケッカ</t>
    </rPh>
    <rPh sb="5" eb="7">
      <t>シュウケイ</t>
    </rPh>
    <rPh sb="15" eb="18">
      <t>イチランヒョウ</t>
    </rPh>
    <rPh sb="19" eb="22">
      <t>デンシテキ</t>
    </rPh>
    <rPh sb="23" eb="25">
      <t>シュウケイ</t>
    </rPh>
    <rPh sb="25" eb="27">
      <t>ショリ</t>
    </rPh>
    <phoneticPr fontId="1"/>
  </si>
  <si>
    <r>
      <t>　　　※</t>
    </r>
    <r>
      <rPr>
        <sz val="10"/>
        <color theme="1"/>
        <rFont val="ＭＳ Ｐゴシック"/>
        <family val="3"/>
        <charset val="128"/>
      </rPr>
      <t xml:space="preserve"> 『選択リスト』からコピーしていただくと確実です。</t>
    </r>
    <r>
      <rPr>
        <sz val="10"/>
        <color theme="1"/>
        <rFont val="ＭＳ Ｐゴシック"/>
        <family val="2"/>
        <charset val="128"/>
      </rPr>
      <t>少しでも違った名称を入力された場合、識別されません。</t>
    </r>
    <rPh sb="6" eb="8">
      <t>センタク</t>
    </rPh>
    <rPh sb="24" eb="26">
      <t>カクジツ</t>
    </rPh>
    <rPh sb="29" eb="30">
      <t>スコ</t>
    </rPh>
    <rPh sb="33" eb="34">
      <t>チガ</t>
    </rPh>
    <rPh sb="36" eb="38">
      <t>メイショウ</t>
    </rPh>
    <rPh sb="39" eb="41">
      <t>ニュウリョク</t>
    </rPh>
    <rPh sb="44" eb="46">
      <t>バアイ</t>
    </rPh>
    <rPh sb="47" eb="49">
      <t>シキベツ</t>
    </rPh>
    <phoneticPr fontId="1"/>
  </si>
  <si>
    <r>
      <rPr>
        <sz val="12"/>
        <color theme="1"/>
        <rFont val="Segoe UI Symbol"/>
        <family val="2"/>
      </rPr>
      <t>③</t>
    </r>
    <r>
      <rPr>
        <sz val="12"/>
        <color theme="1"/>
        <rFont val="ＭＳ Ｐゴシック"/>
        <family val="2"/>
        <charset val="128"/>
      </rPr>
      <t>　ファイルのシート名の変更や削除又は追加しないようにしてください。</t>
    </r>
    <rPh sb="10" eb="11">
      <t>メイ</t>
    </rPh>
    <rPh sb="12" eb="14">
      <t>ヘンコウ</t>
    </rPh>
    <rPh sb="15" eb="17">
      <t>サクジョ</t>
    </rPh>
    <rPh sb="17" eb="18">
      <t>マタ</t>
    </rPh>
    <rPh sb="19" eb="21">
      <t>ツイカ</t>
    </rPh>
    <phoneticPr fontId="1"/>
  </si>
  <si>
    <t>　　　※上半期、下半期などで分けた場合、正常にプログラム処理されません。</t>
    <rPh sb="4" eb="7">
      <t>カミハンキ</t>
    </rPh>
    <rPh sb="8" eb="11">
      <t>シモハンキ</t>
    </rPh>
    <rPh sb="14" eb="15">
      <t>ワ</t>
    </rPh>
    <rPh sb="17" eb="19">
      <t>バアイ</t>
    </rPh>
    <rPh sb="20" eb="22">
      <t>セイジョウ</t>
    </rPh>
    <rPh sb="28" eb="30">
      <t>ショリ</t>
    </rPh>
    <phoneticPr fontId="1"/>
  </si>
  <si>
    <r>
      <rPr>
        <sz val="12"/>
        <rFont val="Segoe UI Symbol"/>
        <family val="2"/>
      </rPr>
      <t>⑤</t>
    </r>
    <r>
      <rPr>
        <sz val="12"/>
        <rFont val="ＭＳ Ｐゴシック"/>
        <family val="2"/>
        <charset val="128"/>
      </rPr>
      <t>　各学校年間を通して１つのファイルに結果入力をお願いします。</t>
    </r>
    <rPh sb="2" eb="5">
      <t>カクガッコウ</t>
    </rPh>
    <rPh sb="5" eb="7">
      <t>ネンカン</t>
    </rPh>
    <rPh sb="8" eb="9">
      <t>トオ</t>
    </rPh>
    <rPh sb="19" eb="21">
      <t>ケッカ</t>
    </rPh>
    <rPh sb="21" eb="23">
      <t>ニュウリョク</t>
    </rPh>
    <rPh sb="25" eb="26">
      <t>ネガ</t>
    </rPh>
    <phoneticPr fontId="1"/>
  </si>
  <si>
    <r>
      <rPr>
        <sz val="12"/>
        <rFont val="Segoe UI Symbol"/>
        <family val="2"/>
      </rPr>
      <t>①</t>
    </r>
    <r>
      <rPr>
        <sz val="12"/>
        <rFont val="ＭＳ Ｐゴシック"/>
        <family val="2"/>
        <charset val="128"/>
      </rPr>
      <t>　ファイル名を各学校名に変更して保存する。この際、『学校一覧リスト』にある名称を使用してください。</t>
    </r>
    <rPh sb="6" eb="7">
      <t>メイ</t>
    </rPh>
    <rPh sb="8" eb="12">
      <t>カクガッコウメイ</t>
    </rPh>
    <rPh sb="13" eb="15">
      <t>ヘンコウ</t>
    </rPh>
    <rPh sb="17" eb="19">
      <t>ホゾン</t>
    </rPh>
    <rPh sb="24" eb="25">
      <t>サイ</t>
    </rPh>
    <rPh sb="27" eb="31">
      <t>ガッコウイチラン</t>
    </rPh>
    <rPh sb="38" eb="40">
      <t>メイショウ</t>
    </rPh>
    <rPh sb="41" eb="43">
      <t>シヨウ</t>
    </rPh>
    <phoneticPr fontId="1"/>
  </si>
  <si>
    <r>
      <rPr>
        <sz val="12"/>
        <color theme="1"/>
        <rFont val="Segoe UI Symbol"/>
        <family val="2"/>
      </rPr>
      <t>④</t>
    </r>
    <r>
      <rPr>
        <sz val="12"/>
        <color theme="1"/>
        <rFont val="ＭＳ Ｐゴシック"/>
        <family val="2"/>
        <charset val="128"/>
      </rPr>
      <t>　プールや換気などの年２回検査を実施した場合、１回目の結果は</t>
    </r>
    <r>
      <rPr>
        <sz val="12"/>
        <color theme="1"/>
        <rFont val="Segoe UI Symbol"/>
        <family val="2"/>
      </rPr>
      <t>①</t>
    </r>
    <r>
      <rPr>
        <sz val="12"/>
        <color theme="1"/>
        <rFont val="ＭＳ Ｐゴシック"/>
        <family val="2"/>
        <charset val="128"/>
      </rPr>
      <t>に２回目の結果は</t>
    </r>
    <r>
      <rPr>
        <sz val="12"/>
        <color theme="1"/>
        <rFont val="Segoe UI Symbol"/>
        <family val="2"/>
      </rPr>
      <t>②</t>
    </r>
    <r>
      <rPr>
        <sz val="12"/>
        <color theme="1"/>
        <rFont val="ＭＳ Ｐゴシック"/>
        <family val="2"/>
        <charset val="128"/>
      </rPr>
      <t>の各シートにそれぞれ入力してください。</t>
    </r>
    <rPh sb="6" eb="8">
      <t>カンキ</t>
    </rPh>
    <rPh sb="11" eb="12">
      <t>ネン</t>
    </rPh>
    <rPh sb="13" eb="14">
      <t>カイ</t>
    </rPh>
    <rPh sb="14" eb="16">
      <t>ケンサ</t>
    </rPh>
    <rPh sb="17" eb="19">
      <t>ジッシ</t>
    </rPh>
    <rPh sb="21" eb="23">
      <t>バアイ</t>
    </rPh>
    <rPh sb="25" eb="27">
      <t>カイメ</t>
    </rPh>
    <rPh sb="28" eb="30">
      <t>ケッカ</t>
    </rPh>
    <rPh sb="34" eb="36">
      <t>カイメ</t>
    </rPh>
    <rPh sb="37" eb="39">
      <t>ケッカ</t>
    </rPh>
    <rPh sb="42" eb="43">
      <t>カク</t>
    </rPh>
    <rPh sb="51" eb="53">
      <t>ニュウリョク</t>
    </rPh>
    <phoneticPr fontId="1"/>
  </si>
  <si>
    <t>（例）  飯山高等学校.xlsx</t>
    <rPh sb="1" eb="2">
      <t>レイ</t>
    </rPh>
    <phoneticPr fontId="1"/>
  </si>
  <si>
    <t>酵素免疫法（ELISA法）</t>
    <rPh sb="0" eb="2">
      <t>コウソ</t>
    </rPh>
    <rPh sb="2" eb="5">
      <t>メンエキホウ</t>
    </rPh>
    <rPh sb="11" eb="12">
      <t>ホウ</t>
    </rPh>
    <phoneticPr fontId="1"/>
  </si>
  <si>
    <t>匹数計測法</t>
    <rPh sb="0" eb="1">
      <t>ヒキ</t>
    </rPh>
    <rPh sb="1" eb="2">
      <t>スウ</t>
    </rPh>
    <rPh sb="2" eb="4">
      <t>ケイソク</t>
    </rPh>
    <rPh sb="4" eb="5">
      <t>ホウ</t>
    </rPh>
    <phoneticPr fontId="1"/>
  </si>
  <si>
    <t>騒音計使用</t>
    <rPh sb="0" eb="2">
      <t>ソウオン</t>
    </rPh>
    <rPh sb="2" eb="3">
      <t>ケイ</t>
    </rPh>
    <rPh sb="3" eb="5">
      <t>シヨウ</t>
    </rPh>
    <phoneticPr fontId="3"/>
  </si>
  <si>
    <t>)  （JIS C1609-1に適合する照度計）</t>
    <rPh sb="16" eb="18">
      <t>テキゴウ</t>
    </rPh>
    <rPh sb="20" eb="21">
      <t>テ</t>
    </rPh>
    <rPh sb="21" eb="22">
      <t>ド</t>
    </rPh>
    <rPh sb="22" eb="23">
      <t>ケイ</t>
    </rPh>
    <phoneticPr fontId="3"/>
  </si>
  <si>
    <t>簡易法（MC法）</t>
    <rPh sb="0" eb="2">
      <t>カンイ</t>
    </rPh>
    <rPh sb="2" eb="3">
      <t>ホウ</t>
    </rPh>
    <rPh sb="6" eb="7">
      <t>ホウ</t>
    </rPh>
    <phoneticPr fontId="1"/>
  </si>
  <si>
    <t>井水</t>
    <rPh sb="0" eb="2">
      <t>イスイ</t>
    </rPh>
    <phoneticPr fontId="1"/>
  </si>
  <si>
    <t>様式　１１</t>
    <phoneticPr fontId="3"/>
  </si>
  <si>
    <t>学校環境衛生検査票「黒板面の色彩」</t>
    <rPh sb="10" eb="12">
      <t>コクバン</t>
    </rPh>
    <rPh sb="12" eb="13">
      <t>メン</t>
    </rPh>
    <rPh sb="14" eb="16">
      <t>シキサイ</t>
    </rPh>
    <phoneticPr fontId="3"/>
  </si>
  <si>
    <t>教室名称</t>
  </si>
  <si>
    <t>結果</t>
    <rPh sb="0" eb="2">
      <t>ケッカ</t>
    </rPh>
    <phoneticPr fontId="3"/>
  </si>
  <si>
    <r>
      <t>用いた
検査票の種類</t>
    </r>
    <r>
      <rPr>
        <vertAlign val="superscript"/>
        <sz val="10"/>
        <rFont val="ＭＳ 明朝"/>
        <family val="1"/>
        <charset val="128"/>
      </rPr>
      <t>※</t>
    </r>
    <rPh sb="0" eb="1">
      <t>モチ</t>
    </rPh>
    <rPh sb="4" eb="5">
      <t>イロ</t>
    </rPh>
    <rPh sb="5" eb="6">
      <t>ヒョウ</t>
    </rPh>
    <rPh sb="7" eb="9">
      <t>シュルイ</t>
    </rPh>
    <phoneticPr fontId="3"/>
  </si>
  <si>
    <t>簡易版を用いた場合は、左表に「適・不適」を記載すること。</t>
    <rPh sb="0" eb="3">
      <t>カンイバン</t>
    </rPh>
    <rPh sb="4" eb="5">
      <t>モチ</t>
    </rPh>
    <rPh sb="7" eb="9">
      <t>バアイ</t>
    </rPh>
    <rPh sb="11" eb="12">
      <t>サ</t>
    </rPh>
    <rPh sb="12" eb="13">
      <t>ヒョウ</t>
    </rPh>
    <rPh sb="15" eb="16">
      <t>テキ</t>
    </rPh>
    <rPh sb="17" eb="19">
      <t>フテキ</t>
    </rPh>
    <rPh sb="21" eb="23">
      <t>キサイ</t>
    </rPh>
    <phoneticPr fontId="3"/>
  </si>
  <si>
    <t>色相</t>
    <rPh sb="0" eb="1">
      <t>イロ</t>
    </rPh>
    <rPh sb="1" eb="2">
      <t>ソウ</t>
    </rPh>
    <phoneticPr fontId="3"/>
  </si>
  <si>
    <t>明度/彩度</t>
    <rPh sb="0" eb="2">
      <t>メイド</t>
    </rPh>
    <rPh sb="3" eb="5">
      <t>サイド</t>
    </rPh>
    <phoneticPr fontId="3"/>
  </si>
  <si>
    <t>基準</t>
    <rPh sb="0" eb="2">
      <t>キジュン</t>
    </rPh>
    <phoneticPr fontId="3"/>
  </si>
  <si>
    <t>（ア）無彩色の黒板面の色彩は、明度が３を超えないこと。
（イ）有彩色の黒板面の色彩は、明度及び彩度が４を超えないこと。</t>
    <rPh sb="3" eb="4">
      <t>ム</t>
    </rPh>
    <rPh sb="4" eb="6">
      <t>サイショク</t>
    </rPh>
    <rPh sb="7" eb="9">
      <t>コクバン</t>
    </rPh>
    <rPh sb="9" eb="10">
      <t>メン</t>
    </rPh>
    <rPh sb="11" eb="13">
      <t>シキサイ</t>
    </rPh>
    <rPh sb="15" eb="17">
      <t>メイド</t>
    </rPh>
    <rPh sb="20" eb="21">
      <t>コ</t>
    </rPh>
    <rPh sb="31" eb="32">
      <t>ユウ</t>
    </rPh>
    <rPh sb="32" eb="34">
      <t>サイショク</t>
    </rPh>
    <rPh sb="35" eb="37">
      <t>コクバン</t>
    </rPh>
    <rPh sb="37" eb="38">
      <t>メン</t>
    </rPh>
    <rPh sb="39" eb="41">
      <t>シキサイ</t>
    </rPh>
    <rPh sb="43" eb="45">
      <t>メイド</t>
    </rPh>
    <rPh sb="45" eb="46">
      <t>オヨ</t>
    </rPh>
    <rPh sb="47" eb="49">
      <t>サイド</t>
    </rPh>
    <rPh sb="52" eb="53">
      <t>コ</t>
    </rPh>
    <phoneticPr fontId="3"/>
  </si>
  <si>
    <t>設置年</t>
    <rPh sb="0" eb="2">
      <t>セッチ</t>
    </rPh>
    <rPh sb="2" eb="3">
      <t>ネン</t>
    </rPh>
    <phoneticPr fontId="3"/>
  </si>
  <si>
    <t>最近の補修</t>
    <rPh sb="0" eb="2">
      <t>サイキン</t>
    </rPh>
    <rPh sb="3" eb="5">
      <t>ホシュウ</t>
    </rPh>
    <phoneticPr fontId="3"/>
  </si>
  <si>
    <t>外観の状況</t>
    <rPh sb="0" eb="2">
      <t>ガイカン</t>
    </rPh>
    <rPh sb="3" eb="5">
      <t>ジョウキョウ</t>
    </rPh>
    <phoneticPr fontId="3"/>
  </si>
  <si>
    <t>黒板面の
ふき取り状況</t>
    <rPh sb="0" eb="2">
      <t>コクバン</t>
    </rPh>
    <rPh sb="2" eb="3">
      <t>メン</t>
    </rPh>
    <rPh sb="7" eb="8">
      <t>ト</t>
    </rPh>
    <rPh sb="9" eb="11">
      <t>ジョウキョウ</t>
    </rPh>
    <phoneticPr fontId="3"/>
  </si>
  <si>
    <t>黒板拭きの
状態</t>
    <rPh sb="0" eb="2">
      <t>コクバン</t>
    </rPh>
    <rPh sb="2" eb="3">
      <t>フ</t>
    </rPh>
    <rPh sb="6" eb="8">
      <t>ジョウタイ</t>
    </rPh>
    <phoneticPr fontId="3"/>
  </si>
  <si>
    <t>黒板拭きクリーナーの状態</t>
    <rPh sb="0" eb="2">
      <t>コクバン</t>
    </rPh>
    <rPh sb="2" eb="3">
      <t>フ</t>
    </rPh>
    <rPh sb="10" eb="12">
      <t>ジョウタイ</t>
    </rPh>
    <phoneticPr fontId="3"/>
  </si>
  <si>
    <t>簡易版</t>
  </si>
  <si>
    <t>黒板検査用色票　</t>
    <phoneticPr fontId="1"/>
  </si>
  <si>
    <t>良</t>
    <rPh sb="0" eb="1">
      <t>リョウ</t>
    </rPh>
    <phoneticPr fontId="1"/>
  </si>
  <si>
    <t>不良</t>
    <rPh sb="0" eb="2">
      <t>フリョウ</t>
    </rPh>
    <phoneticPr fontId="1"/>
  </si>
  <si>
    <t>黒板調査方法</t>
    <rPh sb="0" eb="2">
      <t>コクバン</t>
    </rPh>
    <rPh sb="2" eb="6">
      <t>チョウサホウホウ</t>
    </rPh>
    <phoneticPr fontId="1"/>
  </si>
  <si>
    <t>黒板評価</t>
    <rPh sb="0" eb="2">
      <t>コクバン</t>
    </rPh>
    <rPh sb="2" eb="4">
      <t>ヒョウカ</t>
    </rPh>
    <phoneticPr fontId="1"/>
  </si>
  <si>
    <t>割れ</t>
    <phoneticPr fontId="1"/>
  </si>
  <si>
    <t>腫れ</t>
    <phoneticPr fontId="1"/>
  </si>
  <si>
    <t>ひび</t>
    <phoneticPr fontId="1"/>
  </si>
  <si>
    <t>反り</t>
    <phoneticPr fontId="1"/>
  </si>
  <si>
    <t>その他</t>
  </si>
  <si>
    <t>その他</t>
    <phoneticPr fontId="1"/>
  </si>
  <si>
    <t>ピンホール</t>
    <phoneticPr fontId="1"/>
  </si>
  <si>
    <t>さび</t>
    <phoneticPr fontId="1"/>
  </si>
  <si>
    <t>はがれ</t>
    <phoneticPr fontId="1"/>
  </si>
  <si>
    <t>黒板外観の状況</t>
    <rPh sb="0" eb="2">
      <t>コクバン</t>
    </rPh>
    <rPh sb="2" eb="4">
      <t>ガイカン</t>
    </rPh>
    <rPh sb="5" eb="7">
      <t>ジョウキョウ</t>
    </rPh>
    <phoneticPr fontId="1"/>
  </si>
  <si>
    <t>（　　　　　　　　）</t>
    <phoneticPr fontId="1"/>
  </si>
  <si>
    <t>ふき取り面の磨耗</t>
    <phoneticPr fontId="1"/>
  </si>
  <si>
    <t>破損</t>
    <phoneticPr fontId="1"/>
  </si>
  <si>
    <t>黒板拭きの状況</t>
    <rPh sb="0" eb="3">
      <t>コクバンフ</t>
    </rPh>
    <rPh sb="5" eb="7">
      <t>ジョウキョウ</t>
    </rPh>
    <phoneticPr fontId="1"/>
  </si>
  <si>
    <t>（　　　　　　　　　　）</t>
    <phoneticPr fontId="1"/>
  </si>
  <si>
    <t>黒板クリーナーの状況</t>
    <rPh sb="0" eb="2">
      <t>コクバン</t>
    </rPh>
    <rPh sb="8" eb="10">
      <t>ジョウキョウ</t>
    </rPh>
    <phoneticPr fontId="1"/>
  </si>
  <si>
    <t>故障</t>
    <phoneticPr fontId="1"/>
  </si>
  <si>
    <t>清掃不良</t>
    <phoneticPr fontId="1"/>
  </si>
  <si>
    <t>0.5未満</t>
    <rPh sb="3" eb="5">
      <t>ミマン</t>
    </rPh>
    <phoneticPr fontId="1"/>
  </si>
  <si>
    <t>水道水の調査票を入力すると自動で学校名が入ります</t>
  </si>
  <si>
    <t>水道水の調査票を入力すると自動で学校名が入ります</t>
    <rPh sb="0" eb="3">
      <t>スイドウスイ</t>
    </rPh>
    <rPh sb="4" eb="7">
      <t>チョウサヒョウ</t>
    </rPh>
    <rPh sb="8" eb="10">
      <t>ニュウリョク</t>
    </rPh>
    <rPh sb="13" eb="15">
      <t>ジドウ</t>
    </rPh>
    <rPh sb="16" eb="19">
      <t>ガッコウメイ</t>
    </rPh>
    <rPh sb="20" eb="21">
      <t>ハイ</t>
    </rPh>
    <phoneticPr fontId="3"/>
  </si>
  <si>
    <t>有（随時稼働）</t>
    <rPh sb="0" eb="1">
      <t>ユウ</t>
    </rPh>
    <rPh sb="2" eb="4">
      <t>ズイジ</t>
    </rPh>
    <rPh sb="4" eb="6">
      <t>カドウ</t>
    </rPh>
    <phoneticPr fontId="1"/>
  </si>
  <si>
    <t>水道水の調査票を入力すると自動で学校名が入ります</t>
    <phoneticPr fontId="1"/>
  </si>
</sst>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
    <numFmt numFmtId="177" formatCode="yyyy/m/d\ h:mm;@"/>
    <numFmt numFmtId="178" formatCode="[=1]&quot;有&quot;;[=2]&quot;無&quot;;General"/>
    <numFmt numFmtId="179" formatCode="[=1]&quot;不検出&quot;;[=2]&quot;検出&quot;;General"/>
    <numFmt numFmtId="180" formatCode="yyyy/m/d;@"/>
    <numFmt numFmtId="181" formatCode="h:mm;@"/>
    <numFmt numFmtId="182" formatCode="m/d;@"/>
    <numFmt numFmtId="183" formatCode="0_ "/>
    <numFmt numFmtId="184" formatCode="0.00_ "/>
    <numFmt numFmtId="185" formatCode="0.0_);[Red]\(0.0\)"/>
    <numFmt numFmtId="186" formatCode="#"/>
    <numFmt numFmtId="187" formatCode="h&quot;時&quot;mm&quot;分&quot;;@"/>
    <numFmt numFmtId="188" formatCode="m/d\ h:mm;@"/>
    <numFmt numFmtId="189" formatCode="m/d\ h:mm"/>
    <numFmt numFmtId="190" formatCode="[h]:mm"/>
    <numFmt numFmtId="191" formatCode="0.0_ "/>
  </numFmts>
  <fonts count="59">
    <font>
      <sz val="11"/>
      <color theme="1"/>
      <name val="ＭＳ 明朝"/>
      <family val="2"/>
      <charset val="128"/>
    </font>
    <font>
      <sz val="6"/>
      <name val="ＭＳ 明朝"/>
      <family val="2"/>
      <charset val="128"/>
    </font>
    <font>
      <sz val="10"/>
      <name val="ＭＳ Ｐゴシック"/>
      <family val="3"/>
      <charset val="128"/>
    </font>
    <font>
      <sz val="6"/>
      <name val="ＭＳ Ｐゴシック"/>
      <family val="3"/>
      <charset val="128"/>
    </font>
    <font>
      <sz val="11"/>
      <color theme="1"/>
      <name val="ＭＳ 明朝"/>
      <family val="2"/>
      <charset val="128"/>
    </font>
    <font>
      <sz val="8"/>
      <name val="HGｺﾞｼｯｸM"/>
      <family val="3"/>
      <charset val="128"/>
    </font>
    <font>
      <sz val="18"/>
      <name val="HGｺﾞｼｯｸM"/>
      <family val="3"/>
      <charset val="128"/>
    </font>
    <font>
      <sz val="9"/>
      <name val="HGｺﾞｼｯｸM"/>
      <family val="3"/>
      <charset val="128"/>
    </font>
    <font>
      <sz val="14"/>
      <name val="HGｺﾞｼｯｸM"/>
      <family val="3"/>
      <charset val="128"/>
    </font>
    <font>
      <sz val="10"/>
      <name val="HGｺﾞｼｯｸM"/>
      <family val="3"/>
      <charset val="128"/>
    </font>
    <font>
      <sz val="11"/>
      <name val="HGｺﾞｼｯｸM"/>
      <family val="3"/>
      <charset val="128"/>
    </font>
    <font>
      <sz val="9"/>
      <color rgb="FFFF0000"/>
      <name val="HGｺﾞｼｯｸM"/>
      <family val="3"/>
      <charset val="128"/>
    </font>
    <font>
      <sz val="8"/>
      <color rgb="FFFF0000"/>
      <name val="HGｺﾞｼｯｸM"/>
      <family val="3"/>
      <charset val="128"/>
    </font>
    <font>
      <sz val="9"/>
      <color theme="1"/>
      <name val="HGｺﾞｼｯｸM"/>
      <family val="3"/>
      <charset val="128"/>
    </font>
    <font>
      <sz val="11"/>
      <color rgb="FFFF0000"/>
      <name val="HGｺﾞｼｯｸM"/>
      <family val="3"/>
      <charset val="128"/>
    </font>
    <font>
      <sz val="8"/>
      <color theme="1"/>
      <name val="HGｺﾞｼｯｸM"/>
      <family val="3"/>
      <charset val="128"/>
    </font>
    <font>
      <sz val="9"/>
      <color theme="1"/>
      <name val="ＭＳ 明朝"/>
      <family val="1"/>
      <charset val="128"/>
    </font>
    <font>
      <sz val="9"/>
      <color theme="1"/>
      <name val="ＭＳ 明朝"/>
      <family val="2"/>
      <charset val="128"/>
    </font>
    <font>
      <sz val="9"/>
      <color theme="1"/>
      <name val="ＭＳ ゴシック"/>
      <family val="3"/>
      <charset val="128"/>
    </font>
    <font>
      <sz val="11"/>
      <name val="ＭＳ Ｐゴシック"/>
      <family val="3"/>
      <charset val="128"/>
    </font>
    <font>
      <sz val="11"/>
      <name val="ＭＳ 明朝"/>
      <family val="1"/>
      <charset val="128"/>
    </font>
    <font>
      <sz val="14"/>
      <name val="ＭＳ 明朝"/>
      <family val="1"/>
      <charset val="128"/>
    </font>
    <font>
      <sz val="10.5"/>
      <name val="ＭＳ 明朝"/>
      <family val="1"/>
      <charset val="128"/>
    </font>
    <font>
      <sz val="10"/>
      <name val="ＭＳ 明朝"/>
      <family val="1"/>
      <charset val="128"/>
    </font>
    <font>
      <vertAlign val="superscript"/>
      <sz val="10.5"/>
      <name val="ＭＳ 明朝"/>
      <family val="1"/>
      <charset val="128"/>
    </font>
    <font>
      <sz val="8"/>
      <name val="ＭＳ 明朝"/>
      <family val="1"/>
      <charset val="128"/>
    </font>
    <font>
      <sz val="9"/>
      <name val="ＭＳ 明朝"/>
      <family val="1"/>
      <charset val="128"/>
    </font>
    <font>
      <vertAlign val="superscript"/>
      <sz val="9"/>
      <name val="ＭＳ 明朝"/>
      <family val="1"/>
      <charset val="128"/>
    </font>
    <font>
      <b/>
      <sz val="9"/>
      <name val="ＭＳ ゴシック"/>
      <family val="3"/>
      <charset val="128"/>
    </font>
    <font>
      <sz val="6"/>
      <name val="HGPｺﾞｼｯｸM"/>
      <family val="3"/>
      <charset val="128"/>
    </font>
    <font>
      <sz val="6"/>
      <color theme="1"/>
      <name val="HGPｺﾞｼｯｸM"/>
      <family val="3"/>
      <charset val="128"/>
    </font>
    <font>
      <sz val="11"/>
      <color theme="1"/>
      <name val="HGｺﾞｼｯｸM"/>
      <family val="3"/>
      <charset val="128"/>
    </font>
    <font>
      <sz val="10.5"/>
      <color theme="1"/>
      <name val="ＭＳ 明朝"/>
      <family val="1"/>
      <charset val="128"/>
    </font>
    <font>
      <sz val="8"/>
      <color theme="1"/>
      <name val="ＭＳ 明朝"/>
      <family val="2"/>
      <charset val="128"/>
    </font>
    <font>
      <sz val="11"/>
      <name val="ＭＳ Ｐゴシック"/>
      <family val="3"/>
      <charset val="128"/>
      <scheme val="minor"/>
    </font>
    <font>
      <sz val="9"/>
      <color indexed="81"/>
      <name val="MS P ゴシック"/>
      <family val="3"/>
      <charset val="128"/>
    </font>
    <font>
      <sz val="10.5"/>
      <name val="HG丸ｺﾞｼｯｸM-PRO"/>
      <family val="3"/>
      <charset val="128"/>
    </font>
    <font>
      <sz val="11"/>
      <name val="HG丸ｺﾞｼｯｸM-PRO"/>
      <family val="3"/>
      <charset val="128"/>
    </font>
    <font>
      <sz val="11"/>
      <color theme="1"/>
      <name val="HG丸ｺﾞｼｯｸM-PRO"/>
      <family val="3"/>
      <charset val="128"/>
    </font>
    <font>
      <sz val="10"/>
      <name val="HG丸ｺﾞｼｯｸM-PRO"/>
      <family val="3"/>
      <charset val="128"/>
    </font>
    <font>
      <sz val="6"/>
      <name val="HG丸ｺﾞｼｯｸM-PRO"/>
      <family val="3"/>
      <charset val="128"/>
    </font>
    <font>
      <sz val="9"/>
      <name val="HG丸ｺﾞｼｯｸM-PRO"/>
      <family val="3"/>
      <charset val="128"/>
    </font>
    <font>
      <sz val="8"/>
      <name val="HG丸ｺﾞｼｯｸM-PRO"/>
      <family val="3"/>
      <charset val="128"/>
    </font>
    <font>
      <sz val="10.5"/>
      <color theme="1"/>
      <name val="HG丸ｺﾞｼｯｸM-PRO"/>
      <family val="3"/>
      <charset val="128"/>
    </font>
    <font>
      <b/>
      <sz val="11"/>
      <name val="ＭＳ 明朝"/>
      <family val="1"/>
      <charset val="128"/>
    </font>
    <font>
      <sz val="12"/>
      <name val="Arial"/>
      <family val="2"/>
    </font>
    <font>
      <sz val="12"/>
      <name val="游ゴシック Light"/>
      <family val="3"/>
      <charset val="128"/>
    </font>
    <font>
      <sz val="12"/>
      <name val="Segoe UI Symbol"/>
      <family val="2"/>
    </font>
    <font>
      <sz val="12"/>
      <color theme="1"/>
      <name val="Arial"/>
      <family val="2"/>
    </font>
    <font>
      <sz val="12"/>
      <name val="ＭＳ Ｐゴシック"/>
      <family val="2"/>
      <charset val="128"/>
    </font>
    <font>
      <sz val="12"/>
      <color theme="1"/>
      <name val="ＭＳ Ｐゴシック"/>
      <family val="2"/>
      <charset val="128"/>
    </font>
    <font>
      <sz val="10"/>
      <color theme="1"/>
      <name val="ＭＳ Ｐゴシック"/>
      <family val="2"/>
      <charset val="128"/>
    </font>
    <font>
      <sz val="12"/>
      <color theme="1"/>
      <name val="Segoe UI Symbol"/>
      <family val="2"/>
    </font>
    <font>
      <sz val="10"/>
      <color theme="1"/>
      <name val="ＭＳ Ｐゴシック"/>
      <family val="3"/>
      <charset val="128"/>
    </font>
    <font>
      <b/>
      <sz val="12"/>
      <color rgb="FFFF0000"/>
      <name val="游ゴシック Light"/>
      <family val="3"/>
      <charset val="128"/>
    </font>
    <font>
      <sz val="12"/>
      <color theme="1"/>
      <name val="游ゴシック"/>
      <family val="2"/>
      <charset val="128"/>
    </font>
    <font>
      <vertAlign val="superscript"/>
      <sz val="10"/>
      <name val="ＭＳ 明朝"/>
      <family val="1"/>
      <charset val="128"/>
    </font>
    <font>
      <sz val="7.5"/>
      <name val="ＭＳ 明朝"/>
      <family val="1"/>
      <charset val="128"/>
    </font>
    <font>
      <b/>
      <sz val="9"/>
      <color indexed="81"/>
      <name val="MS P ゴシック"/>
      <family val="3"/>
      <charset val="128"/>
    </font>
  </fonts>
  <fills count="8">
    <fill>
      <patternFill patternType="none"/>
    </fill>
    <fill>
      <patternFill patternType="gray125"/>
    </fill>
    <fill>
      <patternFill patternType="solid">
        <fgColor theme="9" tint="0.79998168889431442"/>
        <bgColor indexed="64"/>
      </patternFill>
    </fill>
    <fill>
      <patternFill patternType="solid">
        <fgColor theme="4" tint="0.79998168889431442"/>
        <bgColor indexed="64"/>
      </patternFill>
    </fill>
    <fill>
      <patternFill patternType="solid">
        <fgColor rgb="FFFFFF99"/>
        <bgColor indexed="64"/>
      </patternFill>
    </fill>
    <fill>
      <patternFill patternType="solid">
        <fgColor theme="0"/>
        <bgColor indexed="64"/>
      </patternFill>
    </fill>
    <fill>
      <patternFill patternType="solid">
        <fgColor rgb="FFFFFF00"/>
        <bgColor indexed="64"/>
      </patternFill>
    </fill>
    <fill>
      <patternFill patternType="solid">
        <fgColor rgb="FFFFFFCC"/>
        <bgColor indexed="64"/>
      </patternFill>
    </fill>
  </fills>
  <borders count="182">
    <border>
      <left/>
      <right/>
      <top/>
      <bottom/>
      <diagonal/>
    </border>
    <border>
      <left/>
      <right style="hair">
        <color indexed="64"/>
      </right>
      <top/>
      <bottom style="hair">
        <color indexed="64"/>
      </bottom>
      <diagonal/>
    </border>
    <border>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diagonal/>
    </border>
    <border>
      <left style="hair">
        <color indexed="64"/>
      </left>
      <right/>
      <top style="hair">
        <color indexed="64"/>
      </top>
      <bottom style="hair">
        <color indexed="64"/>
      </bottom>
      <diagonal/>
    </border>
    <border>
      <left style="hair">
        <color auto="1"/>
      </left>
      <right style="hair">
        <color indexed="64"/>
      </right>
      <top/>
      <bottom style="hair">
        <color indexed="64"/>
      </bottom>
      <diagonal/>
    </border>
    <border>
      <left style="hair">
        <color indexed="64"/>
      </left>
      <right/>
      <top/>
      <bottom/>
      <diagonal/>
    </border>
    <border>
      <left style="hair">
        <color indexed="64"/>
      </left>
      <right style="hair">
        <color indexed="64"/>
      </right>
      <top style="hair">
        <color indexed="64"/>
      </top>
      <bottom/>
      <diagonal/>
    </border>
    <border>
      <left style="hair">
        <color indexed="64"/>
      </left>
      <right style="hair">
        <color indexed="64"/>
      </right>
      <top/>
      <bottom/>
      <diagonal/>
    </border>
    <border>
      <left style="hair">
        <color indexed="64"/>
      </left>
      <right/>
      <top/>
      <bottom style="hair">
        <color indexed="64"/>
      </bottom>
      <diagonal/>
    </border>
    <border>
      <left style="medium">
        <color indexed="64"/>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medium">
        <color indexed="64"/>
      </left>
      <right style="hair">
        <color indexed="64"/>
      </right>
      <top/>
      <bottom style="hair">
        <color indexed="64"/>
      </bottom>
      <diagonal/>
    </border>
    <border>
      <left style="hair">
        <color auto="1"/>
      </left>
      <right style="medium">
        <color indexed="64"/>
      </right>
      <top/>
      <bottom style="hair">
        <color indexed="64"/>
      </bottom>
      <diagonal/>
    </border>
    <border>
      <left style="medium">
        <color indexed="64"/>
      </left>
      <right/>
      <top/>
      <bottom/>
      <diagonal/>
    </border>
    <border>
      <left style="hair">
        <color indexed="64"/>
      </left>
      <right style="medium">
        <color indexed="64"/>
      </right>
      <top style="hair">
        <color indexed="64"/>
      </top>
      <bottom/>
      <diagonal/>
    </border>
    <border>
      <left style="hair">
        <color indexed="64"/>
      </left>
      <right style="medium">
        <color indexed="64"/>
      </right>
      <top/>
      <bottom/>
      <diagonal/>
    </border>
    <border>
      <left style="medium">
        <color indexed="64"/>
      </left>
      <right style="medium">
        <color indexed="64"/>
      </right>
      <top style="medium">
        <color indexed="64"/>
      </top>
      <bottom style="medium">
        <color indexed="64"/>
      </bottom>
      <diagonal/>
    </border>
    <border>
      <left style="medium">
        <color indexed="64"/>
      </left>
      <right style="hair">
        <color indexed="64"/>
      </right>
      <top style="hair">
        <color indexed="64"/>
      </top>
      <bottom style="medium">
        <color indexed="64"/>
      </bottom>
      <diagonal/>
    </border>
    <border>
      <left style="hair">
        <color indexed="64"/>
      </left>
      <right style="hair">
        <color indexed="64"/>
      </right>
      <top style="hair">
        <color indexed="64"/>
      </top>
      <bottom style="medium">
        <color indexed="64"/>
      </bottom>
      <diagonal/>
    </border>
    <border>
      <left style="hair">
        <color indexed="64"/>
      </left>
      <right style="medium">
        <color indexed="64"/>
      </right>
      <top style="hair">
        <color indexed="64"/>
      </top>
      <bottom style="medium">
        <color indexed="64"/>
      </bottom>
      <diagonal/>
    </border>
    <border>
      <left style="hair">
        <color indexed="64"/>
      </left>
      <right/>
      <top style="hair">
        <color indexed="64"/>
      </top>
      <bottom style="medium">
        <color indexed="64"/>
      </bottom>
      <diagonal/>
    </border>
    <border>
      <left/>
      <right style="hair">
        <color indexed="64"/>
      </right>
      <top style="hair">
        <color indexed="64"/>
      </top>
      <bottom style="medium">
        <color indexed="64"/>
      </bottom>
      <diagonal/>
    </border>
    <border>
      <left style="medium">
        <color indexed="64"/>
      </left>
      <right/>
      <top style="hair">
        <color auto="1"/>
      </top>
      <bottom style="hair">
        <color indexed="64"/>
      </bottom>
      <diagonal/>
    </border>
    <border>
      <left/>
      <right style="medium">
        <color indexed="64"/>
      </right>
      <top style="hair">
        <color auto="1"/>
      </top>
      <bottom style="hair">
        <color indexed="64"/>
      </bottom>
      <diagonal/>
    </border>
    <border>
      <left/>
      <right style="hair">
        <color indexed="64"/>
      </right>
      <top style="hair">
        <color indexed="64"/>
      </top>
      <bottom/>
      <diagonal/>
    </border>
    <border>
      <left style="medium">
        <color indexed="64"/>
      </left>
      <right style="hair">
        <color indexed="64"/>
      </right>
      <top style="hair">
        <color indexed="64"/>
      </top>
      <bottom/>
      <diagonal/>
    </border>
    <border>
      <left style="medium">
        <color indexed="64"/>
      </left>
      <right style="hair">
        <color indexed="64"/>
      </right>
      <top/>
      <bottom/>
      <diagonal/>
    </border>
    <border>
      <left style="medium">
        <color indexed="64"/>
      </left>
      <right style="hair">
        <color indexed="64"/>
      </right>
      <top style="medium">
        <color indexed="64"/>
      </top>
      <bottom/>
      <diagonal/>
    </border>
    <border>
      <left style="hair">
        <color indexed="64"/>
      </left>
      <right style="hair">
        <color indexed="64"/>
      </right>
      <top style="medium">
        <color indexed="64"/>
      </top>
      <bottom/>
      <diagonal/>
    </border>
    <border>
      <left style="hair">
        <color indexed="64"/>
      </left>
      <right style="hair">
        <color indexed="64"/>
      </right>
      <top style="medium">
        <color indexed="64"/>
      </top>
      <bottom style="hair">
        <color indexed="64"/>
      </bottom>
      <diagonal/>
    </border>
    <border>
      <left style="hair">
        <color indexed="64"/>
      </left>
      <right/>
      <top style="medium">
        <color indexed="64"/>
      </top>
      <bottom style="hair">
        <color indexed="64"/>
      </bottom>
      <diagonal/>
    </border>
    <border>
      <left style="hair">
        <color indexed="64"/>
      </left>
      <right/>
      <top style="medium">
        <color indexed="64"/>
      </top>
      <bottom/>
      <diagonal/>
    </border>
    <border>
      <left/>
      <right style="hair">
        <color indexed="64"/>
      </right>
      <top style="medium">
        <color indexed="64"/>
      </top>
      <bottom/>
      <diagonal/>
    </border>
    <border>
      <left style="hair">
        <color indexed="64"/>
      </left>
      <right style="medium">
        <color indexed="64"/>
      </right>
      <top style="medium">
        <color indexed="64"/>
      </top>
      <bottom/>
      <diagonal/>
    </border>
    <border>
      <left style="medium">
        <color indexed="64"/>
      </left>
      <right style="hair">
        <color indexed="64"/>
      </right>
      <top style="medium">
        <color indexed="64"/>
      </top>
      <bottom style="hair">
        <color indexed="64"/>
      </bottom>
      <diagonal/>
    </border>
    <border>
      <left style="hair">
        <color indexed="64"/>
      </left>
      <right style="medium">
        <color indexed="64"/>
      </right>
      <top style="medium">
        <color indexed="64"/>
      </top>
      <bottom style="hair">
        <color indexed="64"/>
      </bottom>
      <diagonal/>
    </border>
    <border>
      <left/>
      <right style="medium">
        <color indexed="64"/>
      </right>
      <top style="medium">
        <color indexed="64"/>
      </top>
      <bottom style="hair">
        <color indexed="64"/>
      </bottom>
      <diagonal/>
    </border>
    <border>
      <left/>
      <right style="medium">
        <color indexed="64"/>
      </right>
      <top style="hair">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hair">
        <color indexed="64"/>
      </bottom>
      <diagonal/>
    </border>
    <border>
      <left style="medium">
        <color indexed="64"/>
      </left>
      <right style="medium">
        <color indexed="64"/>
      </right>
      <top style="hair">
        <color indexed="64"/>
      </top>
      <bottom style="hair">
        <color indexed="64"/>
      </bottom>
      <diagonal/>
    </border>
    <border>
      <left style="medium">
        <color indexed="64"/>
      </left>
      <right style="medium">
        <color indexed="64"/>
      </right>
      <top style="hair">
        <color indexed="64"/>
      </top>
      <bottom style="medium">
        <color indexed="64"/>
      </bottom>
      <diagonal/>
    </border>
    <border>
      <left/>
      <right/>
      <top style="medium">
        <color indexed="64"/>
      </top>
      <bottom/>
      <diagonal/>
    </border>
    <border>
      <left/>
      <right/>
      <top/>
      <bottom style="hair">
        <color indexed="64"/>
      </bottom>
      <diagonal/>
    </border>
    <border>
      <left/>
      <right style="medium">
        <color indexed="64"/>
      </right>
      <top/>
      <bottom style="hair">
        <color indexed="64"/>
      </bottom>
      <diagonal/>
    </border>
    <border>
      <left style="medium">
        <color indexed="64"/>
      </left>
      <right/>
      <top style="hair">
        <color auto="1"/>
      </top>
      <bottom style="medium">
        <color indexed="64"/>
      </bottom>
      <diagonal/>
    </border>
    <border>
      <left style="medium">
        <color indexed="64"/>
      </left>
      <right/>
      <top style="medium">
        <color indexed="64"/>
      </top>
      <bottom/>
      <diagonal/>
    </border>
    <border>
      <left style="medium">
        <color indexed="64"/>
      </left>
      <right/>
      <top style="hair">
        <color indexed="64"/>
      </top>
      <bottom/>
      <diagonal/>
    </border>
    <border>
      <left style="medium">
        <color indexed="64"/>
      </left>
      <right/>
      <top/>
      <bottom style="hair">
        <color indexed="64"/>
      </bottom>
      <diagonal/>
    </border>
    <border>
      <left/>
      <right/>
      <top style="medium">
        <color indexed="64"/>
      </top>
      <bottom style="hair">
        <color indexed="64"/>
      </bottom>
      <diagonal/>
    </border>
    <border>
      <left/>
      <right style="hair">
        <color indexed="64"/>
      </right>
      <top style="medium">
        <color indexed="64"/>
      </top>
      <bottom style="hair">
        <color indexed="64"/>
      </bottom>
      <diagonal/>
    </border>
    <border>
      <left style="medium">
        <color indexed="64"/>
      </left>
      <right/>
      <top style="medium">
        <color indexed="64"/>
      </top>
      <bottom style="hair">
        <color indexed="64"/>
      </bottom>
      <diagonal/>
    </border>
    <border>
      <left style="medium">
        <color indexed="64"/>
      </left>
      <right style="medium">
        <color indexed="64"/>
      </right>
      <top style="hair">
        <color indexed="64"/>
      </top>
      <bottom/>
      <diagonal/>
    </border>
    <border>
      <left/>
      <right style="medium">
        <color indexed="64"/>
      </right>
      <top style="hair">
        <color auto="1"/>
      </top>
      <bottom/>
      <diagonal/>
    </border>
    <border>
      <left style="medium">
        <color indexed="64"/>
      </left>
      <right style="medium">
        <color indexed="64"/>
      </right>
      <top style="medium">
        <color indexed="64"/>
      </top>
      <bottom style="hair">
        <color indexed="64"/>
      </bottom>
      <diagonal/>
    </border>
    <border>
      <left style="medium">
        <color indexed="64"/>
      </left>
      <right style="hair">
        <color indexed="64"/>
      </right>
      <top style="medium">
        <color indexed="64"/>
      </top>
      <bottom style="medium">
        <color indexed="64"/>
      </bottom>
      <diagonal/>
    </border>
    <border>
      <left style="hair">
        <color indexed="64"/>
      </left>
      <right style="hair">
        <color indexed="64"/>
      </right>
      <top style="medium">
        <color indexed="64"/>
      </top>
      <bottom style="medium">
        <color indexed="64"/>
      </bottom>
      <diagonal/>
    </border>
    <border>
      <left style="hair">
        <color indexed="64"/>
      </left>
      <right/>
      <top style="medium">
        <color indexed="64"/>
      </top>
      <bottom style="medium">
        <color indexed="64"/>
      </bottom>
      <diagonal/>
    </border>
    <border>
      <left style="hair">
        <color indexed="64"/>
      </left>
      <right style="medium">
        <color indexed="64"/>
      </right>
      <top style="medium">
        <color indexed="64"/>
      </top>
      <bottom style="medium">
        <color indexed="64"/>
      </bottom>
      <diagonal/>
    </border>
    <border>
      <left/>
      <right style="hair">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diagonal/>
    </border>
    <border>
      <left/>
      <right style="medium">
        <color indexed="64"/>
      </right>
      <top/>
      <bottom/>
      <diagonal/>
    </border>
    <border>
      <left/>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style="thin">
        <color indexed="64"/>
      </top>
      <bottom/>
      <diagonal/>
    </border>
    <border>
      <left/>
      <right style="medium">
        <color indexed="64"/>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medium">
        <color indexed="64"/>
      </right>
      <top/>
      <bottom style="thin">
        <color indexed="64"/>
      </bottom>
      <diagonal/>
    </border>
    <border>
      <left style="medium">
        <color indexed="64"/>
      </left>
      <right/>
      <top/>
      <bottom style="thin">
        <color indexed="64"/>
      </bottom>
      <diagonal/>
    </border>
    <border>
      <left/>
      <right style="thin">
        <color indexed="64"/>
      </right>
      <top/>
      <bottom style="thin">
        <color indexed="64"/>
      </bottom>
      <diagonal/>
    </border>
    <border>
      <left style="medium">
        <color indexed="64"/>
      </left>
      <right/>
      <top style="thin">
        <color indexed="64"/>
      </top>
      <bottom style="double">
        <color indexed="64"/>
      </bottom>
      <diagonal/>
    </border>
    <border>
      <left/>
      <right/>
      <top style="thin">
        <color indexed="64"/>
      </top>
      <bottom style="double">
        <color indexed="64"/>
      </bottom>
      <diagonal/>
    </border>
    <border>
      <left/>
      <right style="thin">
        <color indexed="64"/>
      </right>
      <top style="thin">
        <color indexed="64"/>
      </top>
      <bottom style="double">
        <color indexed="64"/>
      </bottom>
      <diagonal/>
    </border>
    <border>
      <left style="medium">
        <color indexed="64"/>
      </left>
      <right/>
      <top style="double">
        <color indexed="64"/>
      </top>
      <bottom style="thin">
        <color indexed="64"/>
      </bottom>
      <diagonal/>
    </border>
    <border>
      <left/>
      <right/>
      <top style="double">
        <color indexed="64"/>
      </top>
      <bottom style="thin">
        <color indexed="64"/>
      </bottom>
      <diagonal/>
    </border>
    <border>
      <left/>
      <right style="medium">
        <color indexed="64"/>
      </right>
      <top style="double">
        <color indexed="64"/>
      </top>
      <bottom style="thin">
        <color indexed="64"/>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double">
        <color indexed="64"/>
      </bottom>
      <diagonal/>
    </border>
    <border>
      <left style="thin">
        <color indexed="64"/>
      </left>
      <right style="thin">
        <color indexed="64"/>
      </right>
      <top style="thin">
        <color indexed="64"/>
      </top>
      <bottom style="double">
        <color indexed="64"/>
      </bottom>
      <diagonal/>
    </border>
    <border>
      <left style="thin">
        <color indexed="64"/>
      </left>
      <right style="medium">
        <color indexed="64"/>
      </right>
      <top style="thin">
        <color indexed="64"/>
      </top>
      <bottom style="double">
        <color indexed="64"/>
      </bottom>
      <diagonal/>
    </border>
    <border>
      <left style="medium">
        <color indexed="64"/>
      </left>
      <right style="thin">
        <color indexed="64"/>
      </right>
      <top style="double">
        <color indexed="64"/>
      </top>
      <bottom/>
      <diagonal/>
    </border>
    <border>
      <left/>
      <right style="thin">
        <color indexed="64"/>
      </right>
      <top style="double">
        <color indexed="64"/>
      </top>
      <bottom style="thin">
        <color indexed="64"/>
      </bottom>
      <diagonal/>
    </border>
    <border>
      <left style="thin">
        <color indexed="64"/>
      </left>
      <right style="thin">
        <color indexed="64"/>
      </right>
      <top style="double">
        <color indexed="64"/>
      </top>
      <bottom style="thin">
        <color indexed="64"/>
      </bottom>
      <diagonal/>
    </border>
    <border diagonalDown="1">
      <left style="thin">
        <color indexed="64"/>
      </left>
      <right style="thin">
        <color indexed="64"/>
      </right>
      <top style="double">
        <color indexed="64"/>
      </top>
      <bottom style="thin">
        <color indexed="64"/>
      </bottom>
      <diagonal style="thin">
        <color indexed="64"/>
      </diagonal>
    </border>
    <border diagonalDown="1">
      <left style="thin">
        <color indexed="64"/>
      </left>
      <right style="medium">
        <color indexed="64"/>
      </right>
      <top style="double">
        <color indexed="64"/>
      </top>
      <bottom style="thin">
        <color indexed="64"/>
      </bottom>
      <diagonal style="thin">
        <color indexed="64"/>
      </diagonal>
    </border>
    <border>
      <left style="medium">
        <color indexed="64"/>
      </left>
      <right style="thin">
        <color indexed="64"/>
      </right>
      <top/>
      <bottom/>
      <diagonal/>
    </border>
    <border>
      <left style="thin">
        <color indexed="64"/>
      </left>
      <right/>
      <top/>
      <bottom/>
      <diagonal/>
    </border>
    <border>
      <left style="medium">
        <color indexed="64"/>
      </left>
      <right style="thin">
        <color indexed="64"/>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top style="double">
        <color indexed="64"/>
      </top>
      <bottom/>
      <diagonal/>
    </border>
    <border>
      <left/>
      <right/>
      <top style="double">
        <color indexed="64"/>
      </top>
      <bottom/>
      <diagonal/>
    </border>
    <border>
      <left/>
      <right style="medium">
        <color indexed="64"/>
      </right>
      <top style="double">
        <color indexed="64"/>
      </top>
      <bottom/>
      <diagonal/>
    </border>
    <border>
      <left style="medium">
        <color indexed="64"/>
      </left>
      <right/>
      <top/>
      <bottom style="medium">
        <color indexed="64"/>
      </bottom>
      <diagonal/>
    </border>
    <border>
      <left/>
      <right style="medium">
        <color indexed="64"/>
      </right>
      <top/>
      <bottom style="medium">
        <color indexed="64"/>
      </bottom>
      <diagonal/>
    </border>
    <border>
      <left style="thin">
        <color indexed="64"/>
      </left>
      <right/>
      <top style="thin">
        <color indexed="64"/>
      </top>
      <bottom style="double">
        <color indexed="64"/>
      </bottom>
      <diagonal/>
    </border>
    <border>
      <left/>
      <right style="medium">
        <color indexed="64"/>
      </right>
      <top style="thin">
        <color indexed="64"/>
      </top>
      <bottom style="double">
        <color indexed="64"/>
      </bottom>
      <diagonal/>
    </border>
    <border>
      <left/>
      <right style="thin">
        <color indexed="64"/>
      </right>
      <top style="double">
        <color indexed="64"/>
      </top>
      <bottom/>
      <diagonal/>
    </border>
    <border>
      <left style="thin">
        <color indexed="64"/>
      </left>
      <right/>
      <top style="double">
        <color indexed="64"/>
      </top>
      <bottom/>
      <diagonal/>
    </border>
    <border>
      <left style="thin">
        <color indexed="64"/>
      </left>
      <right/>
      <top style="double">
        <color indexed="64"/>
      </top>
      <bottom style="thin">
        <color indexed="64"/>
      </bottom>
      <diagonal/>
    </border>
    <border>
      <left style="medium">
        <color indexed="64"/>
      </left>
      <right/>
      <top/>
      <bottom style="double">
        <color indexed="64"/>
      </bottom>
      <diagonal/>
    </border>
    <border diagonalDown="1">
      <left style="thin">
        <color indexed="64"/>
      </left>
      <right style="thin">
        <color indexed="64"/>
      </right>
      <top style="thin">
        <color indexed="64"/>
      </top>
      <bottom style="thin">
        <color indexed="64"/>
      </bottom>
      <diagonal style="thin">
        <color indexed="64"/>
      </diagonal>
    </border>
    <border>
      <left/>
      <right style="thin">
        <color indexed="64"/>
      </right>
      <top style="medium">
        <color indexed="64"/>
      </top>
      <bottom style="thin">
        <color indexed="64"/>
      </bottom>
      <diagonal/>
    </border>
    <border diagonalDown="1">
      <left style="thin">
        <color indexed="64"/>
      </left>
      <right/>
      <top style="thin">
        <color indexed="64"/>
      </top>
      <bottom style="thin">
        <color indexed="64"/>
      </bottom>
      <diagonal style="thin">
        <color indexed="64"/>
      </diagonal>
    </border>
    <border diagonalDown="1">
      <left/>
      <right/>
      <top style="thin">
        <color indexed="64"/>
      </top>
      <bottom style="thin">
        <color indexed="64"/>
      </bottom>
      <diagonal style="thin">
        <color indexed="64"/>
      </diagonal>
    </border>
    <border diagonalDown="1">
      <left/>
      <right style="medium">
        <color indexed="64"/>
      </right>
      <top style="thin">
        <color indexed="64"/>
      </top>
      <bottom style="thin">
        <color indexed="64"/>
      </bottom>
      <diagonal style="thin">
        <color indexed="64"/>
      </diagonal>
    </border>
    <border diagonalDown="1">
      <left style="thin">
        <color indexed="64"/>
      </left>
      <right/>
      <top style="thin">
        <color indexed="64"/>
      </top>
      <bottom style="double">
        <color indexed="64"/>
      </bottom>
      <diagonal style="thin">
        <color indexed="64"/>
      </diagonal>
    </border>
    <border diagonalDown="1">
      <left/>
      <right/>
      <top style="thin">
        <color indexed="64"/>
      </top>
      <bottom style="double">
        <color indexed="64"/>
      </bottom>
      <diagonal style="thin">
        <color indexed="64"/>
      </diagonal>
    </border>
    <border diagonalDown="1">
      <left/>
      <right style="medium">
        <color indexed="64"/>
      </right>
      <top style="thin">
        <color indexed="64"/>
      </top>
      <bottom style="double">
        <color indexed="64"/>
      </bottom>
      <diagonal style="thin">
        <color indexed="64"/>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top style="thin">
        <color indexed="64"/>
      </top>
      <bottom style="thin">
        <color theme="1"/>
      </bottom>
      <diagonal/>
    </border>
    <border>
      <left/>
      <right/>
      <top style="thin">
        <color indexed="64"/>
      </top>
      <bottom style="thin">
        <color theme="1"/>
      </bottom>
      <diagonal/>
    </border>
    <border>
      <left/>
      <right style="thin">
        <color indexed="64"/>
      </right>
      <top style="thin">
        <color indexed="64"/>
      </top>
      <bottom style="thin">
        <color theme="1"/>
      </bottom>
      <diagonal/>
    </border>
    <border>
      <left style="thin">
        <color indexed="64"/>
      </left>
      <right/>
      <top style="thin">
        <color indexed="64"/>
      </top>
      <bottom style="thin">
        <color theme="1"/>
      </bottom>
      <diagonal/>
    </border>
    <border>
      <left/>
      <right style="medium">
        <color indexed="64"/>
      </right>
      <top style="thin">
        <color indexed="64"/>
      </top>
      <bottom style="thin">
        <color theme="1"/>
      </bottom>
      <diagonal/>
    </border>
    <border>
      <left style="hair">
        <color indexed="64"/>
      </left>
      <right/>
      <top style="thin">
        <color indexed="64"/>
      </top>
      <bottom style="thin">
        <color indexed="64"/>
      </bottom>
      <diagonal/>
    </border>
    <border>
      <left style="thin">
        <color indexed="64"/>
      </left>
      <right style="thin">
        <color indexed="64"/>
      </right>
      <top/>
      <bottom style="hair">
        <color indexed="64"/>
      </bottom>
      <diagonal/>
    </border>
    <border>
      <left style="thin">
        <color indexed="64"/>
      </left>
      <right/>
      <top/>
      <bottom style="hair">
        <color indexed="64"/>
      </bottom>
      <diagonal/>
    </border>
    <border>
      <left/>
      <right style="thin">
        <color indexed="64"/>
      </right>
      <top/>
      <bottom style="hair">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thin">
        <color indexed="64"/>
      </right>
      <top style="thin">
        <color indexed="64"/>
      </top>
      <bottom style="dotted">
        <color indexed="64"/>
      </bottom>
      <diagonal/>
    </border>
    <border>
      <left style="thin">
        <color indexed="64"/>
      </left>
      <right/>
      <top style="dotted">
        <color indexed="64"/>
      </top>
      <bottom style="thin">
        <color indexed="64"/>
      </bottom>
      <diagonal/>
    </border>
    <border>
      <left/>
      <right/>
      <top style="dotted">
        <color indexed="64"/>
      </top>
      <bottom style="thin">
        <color indexed="64"/>
      </bottom>
      <diagonal/>
    </border>
    <border>
      <left/>
      <right style="thin">
        <color indexed="64"/>
      </right>
      <top style="dotted">
        <color indexed="64"/>
      </top>
      <bottom style="thin">
        <color indexed="64"/>
      </bottom>
      <diagonal/>
    </border>
    <border>
      <left style="thin">
        <color indexed="64"/>
      </left>
      <right/>
      <top style="double">
        <color indexed="64"/>
      </top>
      <bottom style="double">
        <color indexed="64"/>
      </bottom>
      <diagonal/>
    </border>
    <border>
      <left/>
      <right/>
      <top style="double">
        <color indexed="64"/>
      </top>
      <bottom style="double">
        <color indexed="64"/>
      </bottom>
      <diagonal/>
    </border>
    <border>
      <left/>
      <right style="thin">
        <color indexed="64"/>
      </right>
      <top style="double">
        <color indexed="64"/>
      </top>
      <bottom style="double">
        <color indexed="64"/>
      </bottom>
      <diagonal/>
    </border>
    <border>
      <left style="medium">
        <color indexed="64"/>
      </left>
      <right style="thin">
        <color theme="1"/>
      </right>
      <top style="thin">
        <color indexed="64"/>
      </top>
      <bottom/>
      <diagonal/>
    </border>
    <border>
      <left style="medium">
        <color indexed="64"/>
      </left>
      <right style="thin">
        <color theme="1"/>
      </right>
      <top/>
      <bottom/>
      <diagonal/>
    </border>
    <border>
      <left style="medium">
        <color indexed="64"/>
      </left>
      <right style="thin">
        <color theme="1"/>
      </right>
      <top/>
      <bottom style="thin">
        <color indexed="64"/>
      </bottom>
      <diagonal/>
    </border>
    <border diagonalDown="1">
      <left style="thin">
        <color indexed="64"/>
      </left>
      <right/>
      <top style="thin">
        <color indexed="64"/>
      </top>
      <bottom/>
      <diagonal style="thin">
        <color indexed="64"/>
      </diagonal>
    </border>
    <border diagonalDown="1">
      <left/>
      <right/>
      <top style="thin">
        <color indexed="64"/>
      </top>
      <bottom/>
      <diagonal style="thin">
        <color indexed="64"/>
      </diagonal>
    </border>
    <border diagonalDown="1">
      <left/>
      <right/>
      <top style="thin">
        <color indexed="64"/>
      </top>
      <bottom style="double">
        <color theme="1"/>
      </bottom>
      <diagonal style="thin">
        <color indexed="64"/>
      </diagonal>
    </border>
    <border diagonalDown="1">
      <left/>
      <right style="medium">
        <color indexed="64"/>
      </right>
      <top style="thin">
        <color indexed="64"/>
      </top>
      <bottom style="double">
        <color theme="1"/>
      </bottom>
      <diagonal style="thin">
        <color indexed="64"/>
      </diagonal>
    </border>
    <border>
      <left style="thin">
        <color auto="1"/>
      </left>
      <right style="hair">
        <color auto="1"/>
      </right>
      <top style="thin">
        <color auto="1"/>
      </top>
      <bottom style="hair">
        <color auto="1"/>
      </bottom>
      <diagonal/>
    </border>
    <border>
      <left style="hair">
        <color auto="1"/>
      </left>
      <right style="thin">
        <color auto="1"/>
      </right>
      <top style="thin">
        <color auto="1"/>
      </top>
      <bottom style="hair">
        <color auto="1"/>
      </bottom>
      <diagonal/>
    </border>
    <border>
      <left style="thin">
        <color auto="1"/>
      </left>
      <right style="hair">
        <color auto="1"/>
      </right>
      <top style="hair">
        <color auto="1"/>
      </top>
      <bottom style="hair">
        <color auto="1"/>
      </bottom>
      <diagonal/>
    </border>
    <border>
      <left style="hair">
        <color auto="1"/>
      </left>
      <right style="thin">
        <color auto="1"/>
      </right>
      <top style="hair">
        <color auto="1"/>
      </top>
      <bottom style="hair">
        <color auto="1"/>
      </bottom>
      <diagonal/>
    </border>
    <border>
      <left style="thin">
        <color auto="1"/>
      </left>
      <right style="hair">
        <color auto="1"/>
      </right>
      <top style="hair">
        <color auto="1"/>
      </top>
      <bottom style="thin">
        <color auto="1"/>
      </bottom>
      <diagonal/>
    </border>
    <border>
      <left style="hair">
        <color auto="1"/>
      </left>
      <right style="thin">
        <color auto="1"/>
      </right>
      <top style="hair">
        <color auto="1"/>
      </top>
      <bottom style="thin">
        <color auto="1"/>
      </bottom>
      <diagonal/>
    </border>
    <border>
      <left style="thin">
        <color auto="1"/>
      </left>
      <right style="hair">
        <color auto="1"/>
      </right>
      <top style="hair">
        <color auto="1"/>
      </top>
      <bottom/>
      <diagonal/>
    </border>
    <border>
      <left style="hair">
        <color auto="1"/>
      </left>
      <right style="thin">
        <color auto="1"/>
      </right>
      <top style="hair">
        <color auto="1"/>
      </top>
      <bottom/>
      <diagonal/>
    </border>
    <border>
      <left/>
      <right style="hair">
        <color indexed="64"/>
      </right>
      <top/>
      <bottom/>
      <diagonal/>
    </border>
    <border>
      <left/>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double">
        <color indexed="64"/>
      </top>
      <bottom style="thin">
        <color indexed="64"/>
      </bottom>
      <diagonal/>
    </border>
    <border>
      <left style="medium">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thin">
        <color indexed="64"/>
      </top>
      <bottom style="hair">
        <color indexed="64"/>
      </bottom>
      <diagonal/>
    </border>
    <border>
      <left/>
      <right/>
      <top style="hair">
        <color indexed="64"/>
      </top>
      <bottom style="thin">
        <color indexed="64"/>
      </bottom>
      <diagonal/>
    </border>
  </borders>
  <cellStyleXfs count="5">
    <xf numFmtId="0" fontId="0" fillId="0" borderId="0">
      <alignment vertical="center"/>
    </xf>
    <xf numFmtId="0" fontId="2" fillId="0" borderId="0"/>
    <xf numFmtId="38" fontId="4" fillId="0" borderId="0" applyFont="0" applyFill="0" applyBorder="0" applyAlignment="0" applyProtection="0">
      <alignment vertical="center"/>
    </xf>
    <xf numFmtId="0" fontId="19" fillId="0" borderId="0">
      <alignment vertical="center"/>
    </xf>
    <xf numFmtId="38" fontId="19" fillId="0" borderId="0" applyFont="0" applyFill="0" applyBorder="0" applyAlignment="0" applyProtection="0">
      <alignment vertical="center"/>
    </xf>
  </cellStyleXfs>
  <cellXfs count="1680">
    <xf numFmtId="0" fontId="0" fillId="0" borderId="0" xfId="0">
      <alignment vertical="center"/>
    </xf>
    <xf numFmtId="0" fontId="5" fillId="0" borderId="0" xfId="0" applyFont="1" applyAlignment="1">
      <alignment horizontal="right" vertical="center"/>
    </xf>
    <xf numFmtId="0" fontId="6" fillId="0" borderId="0" xfId="0" applyFont="1" applyAlignment="1">
      <alignment horizontal="center" vertical="center"/>
    </xf>
    <xf numFmtId="0" fontId="7" fillId="0" borderId="0" xfId="0" applyFont="1" applyAlignment="1">
      <alignment horizontal="left" vertical="center" shrinkToFit="1"/>
    </xf>
    <xf numFmtId="0" fontId="8" fillId="0" borderId="0" xfId="0" applyFont="1" applyAlignment="1">
      <alignment horizontal="center" vertical="center"/>
    </xf>
    <xf numFmtId="0" fontId="8" fillId="0" borderId="0" xfId="0" applyFont="1" applyAlignment="1">
      <alignment horizontal="center" vertical="center" shrinkToFit="1"/>
    </xf>
    <xf numFmtId="177" fontId="8" fillId="0" borderId="0" xfId="0" applyNumberFormat="1" applyFont="1" applyAlignment="1">
      <alignment horizontal="left" vertical="center"/>
    </xf>
    <xf numFmtId="0" fontId="8" fillId="0" borderId="0" xfId="0" applyFont="1" applyAlignment="1">
      <alignment horizontal="right" vertical="center"/>
    </xf>
    <xf numFmtId="0" fontId="8" fillId="0" borderId="0" xfId="0" applyFont="1" applyAlignment="1">
      <alignment vertical="center" wrapText="1"/>
    </xf>
    <xf numFmtId="0" fontId="8" fillId="0" borderId="0" xfId="0" applyFont="1">
      <alignment vertical="center"/>
    </xf>
    <xf numFmtId="0" fontId="7" fillId="0" borderId="0" xfId="0" applyFont="1" applyAlignment="1">
      <alignment horizontal="center" vertical="center"/>
    </xf>
    <xf numFmtId="0" fontId="7" fillId="0" borderId="0" xfId="0" applyFont="1" applyAlignment="1">
      <alignment horizontal="center" vertical="center" shrinkToFit="1"/>
    </xf>
    <xf numFmtId="177" fontId="7" fillId="0" borderId="0" xfId="0" applyNumberFormat="1" applyFont="1" applyAlignment="1">
      <alignment horizontal="center" vertical="center"/>
    </xf>
    <xf numFmtId="0" fontId="7" fillId="0" borderId="0" xfId="0" applyFont="1" applyAlignment="1">
      <alignment horizontal="center" vertical="center" wrapText="1"/>
    </xf>
    <xf numFmtId="0" fontId="7" fillId="0" borderId="0" xfId="0" applyFont="1" applyAlignment="1">
      <alignment vertical="center" wrapText="1"/>
    </xf>
    <xf numFmtId="0" fontId="7" fillId="0" borderId="0" xfId="0" applyFont="1">
      <alignment vertical="center"/>
    </xf>
    <xf numFmtId="0" fontId="7" fillId="0" borderId="0" xfId="0" applyFont="1" applyAlignment="1">
      <alignment horizontal="left" vertical="center"/>
    </xf>
    <xf numFmtId="0" fontId="7" fillId="0" borderId="0" xfId="0" applyFont="1" applyAlignment="1">
      <alignment horizontal="right" vertical="center"/>
    </xf>
    <xf numFmtId="178" fontId="7" fillId="0" borderId="0" xfId="0" applyNumberFormat="1" applyFont="1" applyAlignment="1">
      <alignment horizontal="center" vertical="center"/>
    </xf>
    <xf numFmtId="177" fontId="7" fillId="0" borderId="0" xfId="0" applyNumberFormat="1" applyFont="1" applyAlignment="1">
      <alignment horizontal="left" vertical="center"/>
    </xf>
    <xf numFmtId="179" fontId="7" fillId="0" borderId="0" xfId="0" applyNumberFormat="1" applyFont="1" applyAlignment="1">
      <alignment horizontal="center" vertical="center"/>
    </xf>
    <xf numFmtId="0" fontId="8" fillId="0" borderId="0" xfId="0" applyFont="1" applyAlignment="1">
      <alignment horizontal="left" vertical="center"/>
    </xf>
    <xf numFmtId="22" fontId="8" fillId="0" borderId="0" xfId="0" applyNumberFormat="1" applyFont="1" applyAlignment="1">
      <alignment horizontal="left" vertical="center"/>
    </xf>
    <xf numFmtId="1" fontId="8" fillId="0" borderId="0" xfId="0" applyNumberFormat="1" applyFont="1" applyAlignment="1">
      <alignment horizontal="right" vertical="center"/>
    </xf>
    <xf numFmtId="176" fontId="8" fillId="0" borderId="0" xfId="0" applyNumberFormat="1" applyFont="1" applyAlignment="1">
      <alignment horizontal="right" vertical="center"/>
    </xf>
    <xf numFmtId="49" fontId="8" fillId="0" borderId="0" xfId="0" applyNumberFormat="1" applyFont="1" applyAlignment="1">
      <alignment horizontal="right" vertical="center"/>
    </xf>
    <xf numFmtId="22" fontId="7" fillId="0" borderId="0" xfId="0" applyNumberFormat="1" applyFont="1" applyAlignment="1">
      <alignment horizontal="center" vertical="center"/>
    </xf>
    <xf numFmtId="1" fontId="7" fillId="0" borderId="0" xfId="0" applyNumberFormat="1" applyFont="1" applyAlignment="1">
      <alignment horizontal="center" vertical="center"/>
    </xf>
    <xf numFmtId="176" fontId="7" fillId="0" borderId="0" xfId="0" applyNumberFormat="1" applyFont="1" applyAlignment="1">
      <alignment horizontal="center" vertical="center"/>
    </xf>
    <xf numFmtId="49" fontId="7" fillId="0" borderId="0" xfId="0" applyNumberFormat="1" applyFont="1" applyAlignment="1">
      <alignment horizontal="center" vertical="center"/>
    </xf>
    <xf numFmtId="1" fontId="7" fillId="2" borderId="4" xfId="0" applyNumberFormat="1" applyFont="1" applyFill="1" applyBorder="1" applyAlignment="1">
      <alignment horizontal="center" vertical="center"/>
    </xf>
    <xf numFmtId="1" fontId="7" fillId="0" borderId="0" xfId="0" applyNumberFormat="1" applyFont="1" applyAlignment="1">
      <alignment horizontal="right" vertical="center"/>
    </xf>
    <xf numFmtId="176" fontId="7" fillId="0" borderId="0" xfId="0" applyNumberFormat="1" applyFont="1" applyAlignment="1">
      <alignment horizontal="right" vertical="center"/>
    </xf>
    <xf numFmtId="49" fontId="7" fillId="0" borderId="0" xfId="0" applyNumberFormat="1" applyFont="1" applyAlignment="1">
      <alignment horizontal="right" vertical="center"/>
    </xf>
    <xf numFmtId="180" fontId="8" fillId="0" borderId="0" xfId="0" applyNumberFormat="1" applyFont="1" applyAlignment="1">
      <alignment horizontal="left" vertical="center"/>
    </xf>
    <xf numFmtId="181" fontId="8" fillId="0" borderId="0" xfId="0" applyNumberFormat="1" applyFont="1" applyAlignment="1">
      <alignment horizontal="left" vertical="center"/>
    </xf>
    <xf numFmtId="49" fontId="8" fillId="0" borderId="0" xfId="0" applyNumberFormat="1" applyFont="1" applyAlignment="1">
      <alignment horizontal="center" vertical="center"/>
    </xf>
    <xf numFmtId="0" fontId="8" fillId="0" borderId="0" xfId="0" applyFont="1" applyAlignment="1">
      <alignment horizontal="left" vertical="center" wrapText="1"/>
    </xf>
    <xf numFmtId="180" fontId="7" fillId="0" borderId="0" xfId="0" applyNumberFormat="1" applyFont="1" applyAlignment="1">
      <alignment horizontal="center" vertical="center"/>
    </xf>
    <xf numFmtId="181" fontId="7" fillId="0" borderId="0" xfId="0" applyNumberFormat="1" applyFont="1" applyAlignment="1">
      <alignment horizontal="center" vertical="center"/>
    </xf>
    <xf numFmtId="0" fontId="5" fillId="0" borderId="0" xfId="0" applyFont="1" applyAlignment="1">
      <alignment horizontal="center" vertical="center"/>
    </xf>
    <xf numFmtId="180" fontId="7" fillId="0" borderId="0" xfId="0" applyNumberFormat="1" applyFont="1" applyAlignment="1">
      <alignment horizontal="left" vertical="center"/>
    </xf>
    <xf numFmtId="181" fontId="7" fillId="0" borderId="0" xfId="0" applyNumberFormat="1" applyFont="1" applyAlignment="1">
      <alignment horizontal="left" vertical="center"/>
    </xf>
    <xf numFmtId="0" fontId="5" fillId="0" borderId="0" xfId="0" applyFont="1" applyAlignment="1">
      <alignment horizontal="left" vertical="center" wrapText="1"/>
    </xf>
    <xf numFmtId="0" fontId="5" fillId="0" borderId="0" xfId="0" applyFont="1">
      <alignment vertical="center"/>
    </xf>
    <xf numFmtId="49" fontId="7" fillId="0" borderId="0" xfId="0" applyNumberFormat="1" applyFont="1">
      <alignment vertical="center"/>
    </xf>
    <xf numFmtId="0" fontId="5" fillId="0" borderId="0" xfId="0" applyFont="1" applyAlignment="1">
      <alignment horizontal="center" vertical="center" shrinkToFit="1"/>
    </xf>
    <xf numFmtId="0" fontId="7" fillId="0" borderId="0" xfId="0" applyFont="1" applyAlignment="1">
      <alignment vertical="center" shrinkToFit="1"/>
    </xf>
    <xf numFmtId="0" fontId="5" fillId="0" borderId="0" xfId="0" applyFont="1" applyAlignment="1">
      <alignment vertical="center" shrinkToFit="1"/>
    </xf>
    <xf numFmtId="49" fontId="7" fillId="0" borderId="0" xfId="0" applyNumberFormat="1" applyFont="1" applyAlignment="1">
      <alignment horizontal="center" vertical="center" shrinkToFit="1"/>
    </xf>
    <xf numFmtId="0" fontId="10" fillId="0" borderId="0" xfId="0" applyFont="1" applyAlignment="1">
      <alignment horizontal="left" vertical="center"/>
    </xf>
    <xf numFmtId="0" fontId="10" fillId="0" borderId="0" xfId="0" applyFont="1" applyAlignment="1">
      <alignment horizontal="center" vertical="center"/>
    </xf>
    <xf numFmtId="49" fontId="10" fillId="0" borderId="0" xfId="0" applyNumberFormat="1" applyFont="1">
      <alignment vertical="center"/>
    </xf>
    <xf numFmtId="181" fontId="10" fillId="0" borderId="0" xfId="0" applyNumberFormat="1" applyFont="1" applyAlignment="1">
      <alignment horizontal="left" vertical="center"/>
    </xf>
    <xf numFmtId="0" fontId="10" fillId="0" borderId="0" xfId="0" applyFont="1" applyAlignment="1">
      <alignment vertical="center" wrapText="1"/>
    </xf>
    <xf numFmtId="0" fontId="10" fillId="0" borderId="0" xfId="0" applyFont="1">
      <alignment vertical="center"/>
    </xf>
    <xf numFmtId="0" fontId="7" fillId="0" borderId="0" xfId="0" applyFont="1" applyAlignment="1">
      <alignment horizontal="right" vertical="center" shrinkToFit="1"/>
    </xf>
    <xf numFmtId="0" fontId="5" fillId="0" borderId="0" xfId="0" applyFont="1" applyAlignment="1">
      <alignment horizontal="right" vertical="center" shrinkToFit="1"/>
    </xf>
    <xf numFmtId="0" fontId="7" fillId="2" borderId="4" xfId="0" applyFont="1" applyFill="1" applyBorder="1" applyAlignment="1">
      <alignment horizontal="center" vertical="center"/>
    </xf>
    <xf numFmtId="0" fontId="7" fillId="2" borderId="4" xfId="0" applyFont="1" applyFill="1" applyBorder="1" applyAlignment="1">
      <alignment horizontal="center" vertical="center" shrinkToFit="1"/>
    </xf>
    <xf numFmtId="0" fontId="7" fillId="2" borderId="4" xfId="0" applyFont="1" applyFill="1" applyBorder="1" applyAlignment="1">
      <alignment horizontal="center" vertical="center" wrapText="1"/>
    </xf>
    <xf numFmtId="22" fontId="7" fillId="0" borderId="0" xfId="0" applyNumberFormat="1" applyFont="1" applyAlignment="1">
      <alignment horizontal="left" vertical="center"/>
    </xf>
    <xf numFmtId="0" fontId="10" fillId="0" borderId="0" xfId="0" applyFont="1" applyAlignment="1">
      <alignment horizontal="left" vertical="center" shrinkToFit="1"/>
    </xf>
    <xf numFmtId="178" fontId="10" fillId="0" borderId="0" xfId="0" applyNumberFormat="1" applyFont="1" applyAlignment="1">
      <alignment horizontal="center" vertical="center"/>
    </xf>
    <xf numFmtId="0" fontId="10" fillId="0" borderId="0" xfId="0" applyFont="1" applyAlignment="1">
      <alignment horizontal="right" vertical="center" shrinkToFit="1"/>
    </xf>
    <xf numFmtId="49" fontId="10" fillId="0" borderId="0" xfId="0" applyNumberFormat="1" applyFont="1" applyAlignment="1">
      <alignment horizontal="center" vertical="center" shrinkToFit="1"/>
    </xf>
    <xf numFmtId="0" fontId="11" fillId="0" borderId="0" xfId="0" applyFont="1" applyAlignment="1">
      <alignment horizontal="right" vertical="center"/>
    </xf>
    <xf numFmtId="0" fontId="14" fillId="0" borderId="0" xfId="0" applyFont="1" applyAlignment="1">
      <alignment horizontal="center" vertical="center"/>
    </xf>
    <xf numFmtId="180" fontId="11" fillId="0" borderId="0" xfId="0" applyNumberFormat="1" applyFont="1" applyAlignment="1">
      <alignment horizontal="left" vertical="center"/>
    </xf>
    <xf numFmtId="49" fontId="14" fillId="0" borderId="0" xfId="0" applyNumberFormat="1" applyFont="1">
      <alignment vertical="center"/>
    </xf>
    <xf numFmtId="181" fontId="14" fillId="0" borderId="0" xfId="0" applyNumberFormat="1" applyFont="1" applyAlignment="1">
      <alignment horizontal="left" vertical="center"/>
    </xf>
    <xf numFmtId="0" fontId="14" fillId="0" borderId="0" xfId="0" applyFont="1" applyAlignment="1">
      <alignment vertical="center" wrapText="1"/>
    </xf>
    <xf numFmtId="0" fontId="11" fillId="0" borderId="0" xfId="0" applyFont="1">
      <alignment vertical="center"/>
    </xf>
    <xf numFmtId="0" fontId="13" fillId="0" borderId="4" xfId="0" applyFont="1" applyBorder="1" applyAlignment="1">
      <alignment horizontal="center" vertical="center" shrinkToFit="1"/>
    </xf>
    <xf numFmtId="0" fontId="13" fillId="0" borderId="13" xfId="0" applyFont="1" applyBorder="1" applyAlignment="1">
      <alignment horizontal="center" vertical="center" shrinkToFit="1"/>
    </xf>
    <xf numFmtId="0" fontId="13" fillId="0" borderId="12" xfId="0" applyFont="1" applyBorder="1" applyAlignment="1">
      <alignment horizontal="center" vertical="center" shrinkToFit="1"/>
    </xf>
    <xf numFmtId="0" fontId="11" fillId="0" borderId="0" xfId="0" applyFont="1" applyAlignment="1">
      <alignment vertical="center" shrinkToFit="1"/>
    </xf>
    <xf numFmtId="182" fontId="12" fillId="0" borderId="0" xfId="0" quotePrefix="1" applyNumberFormat="1" applyFont="1" applyAlignment="1">
      <alignment horizontal="right" vertical="center"/>
    </xf>
    <xf numFmtId="0" fontId="12" fillId="0" borderId="0" xfId="0" quotePrefix="1" applyFont="1" applyAlignment="1">
      <alignment horizontal="right" vertical="center"/>
    </xf>
    <xf numFmtId="0" fontId="15" fillId="0" borderId="0" xfId="0" quotePrefix="1" applyFont="1" applyAlignment="1">
      <alignment horizontal="right" vertical="center"/>
    </xf>
    <xf numFmtId="0" fontId="15" fillId="0" borderId="0" xfId="0" applyFont="1" applyAlignment="1">
      <alignment horizontal="right" vertical="center"/>
    </xf>
    <xf numFmtId="0" fontId="13" fillId="0" borderId="0" xfId="0" applyFont="1">
      <alignment vertical="center"/>
    </xf>
    <xf numFmtId="181" fontId="13" fillId="0" borderId="4" xfId="0" applyNumberFormat="1" applyFont="1" applyBorder="1" applyAlignment="1">
      <alignment horizontal="center" vertical="center" shrinkToFit="1"/>
    </xf>
    <xf numFmtId="0" fontId="9" fillId="0" borderId="0" xfId="0" applyFont="1" applyAlignment="1">
      <alignment horizontal="right" vertical="center" wrapText="1"/>
    </xf>
    <xf numFmtId="177" fontId="7" fillId="2" borderId="4" xfId="0" applyNumberFormat="1" applyFont="1" applyFill="1" applyBorder="1" applyAlignment="1">
      <alignment horizontal="center" vertical="center"/>
    </xf>
    <xf numFmtId="49" fontId="13" fillId="0" borderId="21" xfId="0" applyNumberFormat="1" applyFont="1" applyBorder="1" applyAlignment="1">
      <alignment vertical="center" shrinkToFit="1"/>
    </xf>
    <xf numFmtId="0" fontId="13" fillId="0" borderId="21" xfId="0" applyFont="1" applyBorder="1" applyAlignment="1">
      <alignment vertical="center" shrinkToFit="1"/>
    </xf>
    <xf numFmtId="0" fontId="13" fillId="0" borderId="45" xfId="0" applyFont="1" applyBorder="1" applyAlignment="1">
      <alignment horizontal="left" vertical="center" shrinkToFit="1"/>
    </xf>
    <xf numFmtId="180" fontId="13" fillId="0" borderId="4" xfId="0" applyNumberFormat="1" applyFont="1" applyBorder="1" applyAlignment="1">
      <alignment horizontal="center" vertical="center" shrinkToFit="1"/>
    </xf>
    <xf numFmtId="176" fontId="7" fillId="2" borderId="4" xfId="0" applyNumberFormat="1" applyFont="1" applyFill="1" applyBorder="1" applyAlignment="1">
      <alignment horizontal="center" vertical="center" shrinkToFit="1"/>
    </xf>
    <xf numFmtId="49" fontId="7" fillId="2" borderId="4" xfId="0" applyNumberFormat="1" applyFont="1" applyFill="1" applyBorder="1" applyAlignment="1">
      <alignment horizontal="center" vertical="center" shrinkToFit="1"/>
    </xf>
    <xf numFmtId="176" fontId="13" fillId="0" borderId="21" xfId="0" applyNumberFormat="1" applyFont="1" applyBorder="1" applyAlignment="1">
      <alignment horizontal="center" vertical="center" shrinkToFit="1"/>
    </xf>
    <xf numFmtId="0" fontId="13" fillId="0" borderId="21" xfId="0" applyFont="1" applyBorder="1" applyAlignment="1">
      <alignment horizontal="center" vertical="center" shrinkToFit="1"/>
    </xf>
    <xf numFmtId="0" fontId="13" fillId="0" borderId="21" xfId="0" applyFont="1" applyBorder="1" applyAlignment="1">
      <alignment horizontal="left" vertical="center" shrinkToFit="1"/>
    </xf>
    <xf numFmtId="1" fontId="13" fillId="0" borderId="21" xfId="0" applyNumberFormat="1" applyFont="1" applyBorder="1" applyAlignment="1">
      <alignment horizontal="right" vertical="center"/>
    </xf>
    <xf numFmtId="176" fontId="13" fillId="0" borderId="21" xfId="0" applyNumberFormat="1" applyFont="1" applyBorder="1" applyAlignment="1">
      <alignment horizontal="center" vertical="center"/>
    </xf>
    <xf numFmtId="176" fontId="13" fillId="0" borderId="21" xfId="0" applyNumberFormat="1" applyFont="1" applyBorder="1" applyAlignment="1">
      <alignment horizontal="right" vertical="center" shrinkToFit="1"/>
    </xf>
    <xf numFmtId="2" fontId="13" fillId="0" borderId="21" xfId="0" applyNumberFormat="1" applyFont="1" applyBorder="1" applyAlignment="1">
      <alignment horizontal="right" vertical="center" shrinkToFit="1"/>
    </xf>
    <xf numFmtId="176" fontId="7" fillId="2" borderId="13" xfId="0" applyNumberFormat="1" applyFont="1" applyFill="1" applyBorder="1" applyAlignment="1">
      <alignment horizontal="center" vertical="center" shrinkToFit="1"/>
    </xf>
    <xf numFmtId="0" fontId="13" fillId="0" borderId="20" xfId="0" applyFont="1" applyBorder="1" applyAlignment="1">
      <alignment horizontal="left" vertical="center" shrinkToFit="1"/>
    </xf>
    <xf numFmtId="176" fontId="13" fillId="0" borderId="22" xfId="0" applyNumberFormat="1" applyFont="1" applyBorder="1" applyAlignment="1">
      <alignment horizontal="right" vertical="center"/>
    </xf>
    <xf numFmtId="176" fontId="13" fillId="0" borderId="21" xfId="0" applyNumberFormat="1" applyFont="1" applyBorder="1">
      <alignment vertical="center"/>
    </xf>
    <xf numFmtId="176" fontId="13" fillId="0" borderId="21" xfId="0" applyNumberFormat="1" applyFont="1" applyBorder="1" applyAlignment="1">
      <alignment horizontal="right" vertical="center"/>
    </xf>
    <xf numFmtId="0" fontId="13" fillId="0" borderId="4" xfId="0" applyFont="1" applyBorder="1" applyAlignment="1">
      <alignment horizontal="center" vertical="center"/>
    </xf>
    <xf numFmtId="0" fontId="11" fillId="0" borderId="0" xfId="0" applyFont="1" applyAlignment="1">
      <alignment horizontal="center" vertical="center"/>
    </xf>
    <xf numFmtId="0" fontId="11" fillId="0" borderId="0" xfId="0" applyFont="1" applyAlignment="1">
      <alignment horizontal="left" vertical="center" shrinkToFit="1"/>
    </xf>
    <xf numFmtId="0" fontId="11" fillId="0" borderId="0" xfId="0" applyFont="1" applyAlignment="1">
      <alignment horizontal="center" vertical="center" shrinkToFit="1"/>
    </xf>
    <xf numFmtId="179" fontId="11" fillId="0" borderId="0" xfId="0" applyNumberFormat="1" applyFont="1" applyAlignment="1">
      <alignment horizontal="center" vertical="center"/>
    </xf>
    <xf numFmtId="0" fontId="13" fillId="0" borderId="49" xfId="0" applyFont="1" applyBorder="1" applyAlignment="1">
      <alignment horizontal="left" vertical="center" shrinkToFit="1"/>
    </xf>
    <xf numFmtId="0" fontId="13" fillId="0" borderId="21" xfId="0" applyFont="1" applyBorder="1" applyAlignment="1">
      <alignment horizontal="center" vertical="center"/>
    </xf>
    <xf numFmtId="0" fontId="13" fillId="0" borderId="21" xfId="0" applyFont="1" applyBorder="1" applyAlignment="1">
      <alignment horizontal="right" vertical="center"/>
    </xf>
    <xf numFmtId="0" fontId="7" fillId="2" borderId="38" xfId="0" applyFont="1" applyFill="1" applyBorder="1" applyAlignment="1">
      <alignment horizontal="center" vertical="center" shrinkToFit="1"/>
    </xf>
    <xf numFmtId="0" fontId="7" fillId="2" borderId="12" xfId="0" applyFont="1" applyFill="1" applyBorder="1" applyAlignment="1">
      <alignment horizontal="center" vertical="center"/>
    </xf>
    <xf numFmtId="0" fontId="7" fillId="2" borderId="13" xfId="0" applyFont="1" applyFill="1" applyBorder="1" applyAlignment="1">
      <alignment horizontal="center" vertical="center" wrapText="1"/>
    </xf>
    <xf numFmtId="0" fontId="7" fillId="2" borderId="13" xfId="0" applyFont="1" applyFill="1" applyBorder="1" applyAlignment="1">
      <alignment horizontal="center" vertical="center"/>
    </xf>
    <xf numFmtId="0" fontId="16" fillId="0" borderId="23" xfId="0" applyFont="1" applyBorder="1" applyAlignment="1">
      <alignment horizontal="center" vertical="center" shrinkToFit="1"/>
    </xf>
    <xf numFmtId="0" fontId="7" fillId="0" borderId="26" xfId="0" applyFont="1" applyBorder="1" applyAlignment="1">
      <alignment vertical="center" wrapText="1"/>
    </xf>
    <xf numFmtId="0" fontId="16" fillId="0" borderId="20" xfId="0" applyFont="1" applyBorder="1" applyAlignment="1">
      <alignment horizontal="center" vertical="center" shrinkToFit="1"/>
    </xf>
    <xf numFmtId="0" fontId="16" fillId="0" borderId="22" xfId="0" applyFont="1" applyBorder="1" applyAlignment="1">
      <alignment horizontal="center" vertical="center" shrinkToFit="1"/>
    </xf>
    <xf numFmtId="0" fontId="7" fillId="0" borderId="40" xfId="0" applyFont="1" applyBorder="1" applyAlignment="1">
      <alignment vertical="center" wrapText="1"/>
    </xf>
    <xf numFmtId="0" fontId="7" fillId="0" borderId="44" xfId="0" applyFont="1" applyBorder="1" applyAlignment="1">
      <alignment vertical="center" wrapText="1"/>
    </xf>
    <xf numFmtId="0" fontId="7" fillId="0" borderId="45" xfId="0" applyFont="1" applyBorder="1" applyAlignment="1">
      <alignment vertical="center" wrapText="1"/>
    </xf>
    <xf numFmtId="0" fontId="13" fillId="0" borderId="22" xfId="1" applyFont="1" applyBorder="1" applyAlignment="1">
      <alignment horizontal="center" vertical="center"/>
    </xf>
    <xf numFmtId="178" fontId="13" fillId="0" borderId="21" xfId="0" applyNumberFormat="1" applyFont="1" applyBorder="1" applyAlignment="1">
      <alignment horizontal="center" vertical="center" shrinkToFit="1"/>
    </xf>
    <xf numFmtId="178" fontId="13" fillId="0" borderId="23" xfId="0" applyNumberFormat="1" applyFont="1" applyBorder="1" applyAlignment="1">
      <alignment horizontal="center" vertical="center" shrinkToFit="1"/>
    </xf>
    <xf numFmtId="0" fontId="13" fillId="0" borderId="20" xfId="0" applyFont="1" applyBorder="1" applyAlignment="1">
      <alignment horizontal="right" vertical="center" shrinkToFit="1"/>
    </xf>
    <xf numFmtId="0" fontId="13" fillId="0" borderId="21" xfId="0" applyFont="1" applyBorder="1" applyAlignment="1">
      <alignment horizontal="right" vertical="center" shrinkToFit="1"/>
    </xf>
    <xf numFmtId="178" fontId="13" fillId="0" borderId="22" xfId="0" applyNumberFormat="1" applyFont="1" applyBorder="1" applyAlignment="1">
      <alignment horizontal="center" vertical="center" shrinkToFit="1"/>
    </xf>
    <xf numFmtId="0" fontId="13" fillId="0" borderId="24" xfId="0" applyFont="1" applyBorder="1" applyAlignment="1">
      <alignment horizontal="right" vertical="center" shrinkToFit="1"/>
    </xf>
    <xf numFmtId="0" fontId="7" fillId="0" borderId="57" xfId="0" applyFont="1" applyBorder="1" applyAlignment="1">
      <alignment vertical="center" wrapText="1"/>
    </xf>
    <xf numFmtId="0" fontId="13" fillId="0" borderId="60" xfId="0" applyFont="1" applyBorder="1" applyAlignment="1">
      <alignment horizontal="center" vertical="center" shrinkToFit="1"/>
    </xf>
    <xf numFmtId="178" fontId="13" fillId="0" borderId="60" xfId="0" applyNumberFormat="1" applyFont="1" applyBorder="1" applyAlignment="1">
      <alignment horizontal="center" vertical="center" shrinkToFit="1"/>
    </xf>
    <xf numFmtId="178" fontId="13" fillId="0" borderId="61" xfId="0" applyNumberFormat="1" applyFont="1" applyBorder="1" applyAlignment="1">
      <alignment horizontal="center" vertical="center" shrinkToFit="1"/>
    </xf>
    <xf numFmtId="178" fontId="13" fillId="0" borderId="62" xfId="0" applyNumberFormat="1" applyFont="1" applyBorder="1" applyAlignment="1">
      <alignment horizontal="center" vertical="center" shrinkToFit="1"/>
    </xf>
    <xf numFmtId="0" fontId="13" fillId="0" borderId="64" xfId="0" applyFont="1" applyBorder="1" applyAlignment="1">
      <alignment vertical="center" wrapText="1"/>
    </xf>
    <xf numFmtId="176" fontId="13" fillId="0" borderId="60" xfId="0" applyNumberFormat="1" applyFont="1" applyBorder="1" applyAlignment="1">
      <alignment horizontal="center" vertical="center"/>
    </xf>
    <xf numFmtId="176" fontId="13" fillId="0" borderId="60" xfId="0" applyNumberFormat="1" applyFont="1" applyBorder="1" applyAlignment="1">
      <alignment horizontal="center" vertical="center" shrinkToFit="1"/>
    </xf>
    <xf numFmtId="0" fontId="13" fillId="0" borderId="19" xfId="0" applyFont="1" applyBorder="1" applyAlignment="1">
      <alignment vertical="center" wrapText="1"/>
    </xf>
    <xf numFmtId="0" fontId="13" fillId="0" borderId="65" xfId="1" applyFont="1" applyBorder="1" applyAlignment="1">
      <alignment horizontal="left" vertical="center" shrinkToFit="1"/>
    </xf>
    <xf numFmtId="0" fontId="13" fillId="0" borderId="62" xfId="1" applyFont="1" applyBorder="1" applyAlignment="1">
      <alignment horizontal="center" vertical="center"/>
    </xf>
    <xf numFmtId="180" fontId="13" fillId="0" borderId="60" xfId="0" applyNumberFormat="1" applyFont="1" applyBorder="1" applyAlignment="1">
      <alignment horizontal="center" vertical="center" shrinkToFit="1"/>
    </xf>
    <xf numFmtId="181" fontId="13" fillId="0" borderId="60" xfId="0" applyNumberFormat="1" applyFont="1" applyBorder="1" applyAlignment="1">
      <alignment horizontal="center" vertical="center" shrinkToFit="1"/>
    </xf>
    <xf numFmtId="49" fontId="13" fillId="0" borderId="60" xfId="0" applyNumberFormat="1" applyFont="1" applyBorder="1" applyAlignment="1">
      <alignment horizontal="center" vertical="center" shrinkToFit="1"/>
    </xf>
    <xf numFmtId="0" fontId="7" fillId="0" borderId="44" xfId="0" applyFont="1" applyBorder="1" applyAlignment="1">
      <alignment horizontal="right" vertical="center"/>
    </xf>
    <xf numFmtId="0" fontId="7" fillId="0" borderId="44" xfId="0" applyFont="1" applyBorder="1" applyAlignment="1">
      <alignment horizontal="center" vertical="center"/>
    </xf>
    <xf numFmtId="0" fontId="7" fillId="0" borderId="45" xfId="0" applyFont="1" applyBorder="1" applyAlignment="1">
      <alignment horizontal="center" vertical="center"/>
    </xf>
    <xf numFmtId="0" fontId="13" fillId="0" borderId="21" xfId="0" applyFont="1" applyBorder="1" applyAlignment="1">
      <alignment horizontal="center" vertical="center" wrapText="1"/>
    </xf>
    <xf numFmtId="0" fontId="7" fillId="0" borderId="56" xfId="0" applyFont="1" applyBorder="1" applyAlignment="1">
      <alignment horizontal="center" vertical="center"/>
    </xf>
    <xf numFmtId="0" fontId="13" fillId="0" borderId="60" xfId="0" applyFont="1" applyBorder="1" applyAlignment="1">
      <alignment horizontal="left" vertical="center" shrinkToFit="1"/>
    </xf>
    <xf numFmtId="176" fontId="13" fillId="0" borderId="62" xfId="0" applyNumberFormat="1" applyFont="1" applyBorder="1" applyAlignment="1">
      <alignment horizontal="center" vertical="center"/>
    </xf>
    <xf numFmtId="176" fontId="13" fillId="0" borderId="22" xfId="0" applyNumberFormat="1" applyFont="1" applyBorder="1" applyAlignment="1">
      <alignment horizontal="center" vertical="center"/>
    </xf>
    <xf numFmtId="49" fontId="7" fillId="2" borderId="6" xfId="0" applyNumberFormat="1" applyFont="1" applyFill="1" applyBorder="1" applyAlignment="1">
      <alignment horizontal="center" vertical="center"/>
    </xf>
    <xf numFmtId="0" fontId="13" fillId="2" borderId="4" xfId="0" applyFont="1" applyFill="1" applyBorder="1" applyAlignment="1">
      <alignment horizontal="center" vertical="center" wrapText="1"/>
    </xf>
    <xf numFmtId="180" fontId="7" fillId="0" borderId="0" xfId="0" applyNumberFormat="1" applyFont="1" applyAlignment="1">
      <alignment horizontal="left" vertical="center" shrinkToFit="1"/>
    </xf>
    <xf numFmtId="177" fontId="7" fillId="0" borderId="0" xfId="0" applyNumberFormat="1" applyFont="1" applyAlignment="1">
      <alignment horizontal="left" vertical="center" shrinkToFit="1"/>
    </xf>
    <xf numFmtId="181" fontId="7" fillId="0" borderId="0" xfId="0" applyNumberFormat="1" applyFont="1" applyAlignment="1">
      <alignment horizontal="left" vertical="center" shrinkToFit="1"/>
    </xf>
    <xf numFmtId="14" fontId="13" fillId="0" borderId="21" xfId="0" applyNumberFormat="1" applyFont="1" applyBorder="1" applyAlignment="1">
      <alignment horizontal="center" vertical="center" shrinkToFit="1"/>
    </xf>
    <xf numFmtId="0" fontId="13" fillId="0" borderId="61" xfId="0" applyFont="1" applyBorder="1" applyAlignment="1">
      <alignment horizontal="center" vertical="center" shrinkToFit="1"/>
    </xf>
    <xf numFmtId="0" fontId="15" fillId="0" borderId="64" xfId="0" applyFont="1" applyBorder="1" applyAlignment="1">
      <alignment horizontal="left" vertical="center" wrapText="1"/>
    </xf>
    <xf numFmtId="0" fontId="15" fillId="0" borderId="40" xfId="0" applyFont="1" applyBorder="1" applyAlignment="1">
      <alignment horizontal="left" vertical="center" wrapText="1"/>
    </xf>
    <xf numFmtId="177" fontId="7" fillId="2" borderId="12" xfId="0" applyNumberFormat="1" applyFont="1" applyFill="1" applyBorder="1" applyAlignment="1">
      <alignment horizontal="center" vertical="center"/>
    </xf>
    <xf numFmtId="177" fontId="7" fillId="2" borderId="13" xfId="0" applyNumberFormat="1" applyFont="1" applyFill="1" applyBorder="1" applyAlignment="1">
      <alignment horizontal="center" vertical="center"/>
    </xf>
    <xf numFmtId="0" fontId="13" fillId="0" borderId="59" xfId="0" applyFont="1" applyBorder="1" applyAlignment="1">
      <alignment horizontal="center" vertical="center" shrinkToFit="1"/>
    </xf>
    <xf numFmtId="0" fontId="13" fillId="0" borderId="62" xfId="0" applyFont="1" applyBorder="1" applyAlignment="1">
      <alignment horizontal="center" vertical="center" shrinkToFit="1"/>
    </xf>
    <xf numFmtId="0" fontId="13" fillId="0" borderId="6" xfId="0" applyFont="1" applyBorder="1" applyAlignment="1">
      <alignment horizontal="center" vertical="center" shrinkToFit="1"/>
    </xf>
    <xf numFmtId="14" fontId="13" fillId="0" borderId="12" xfId="0" applyNumberFormat="1" applyFont="1" applyBorder="1" applyAlignment="1">
      <alignment horizontal="center" vertical="center" shrinkToFit="1"/>
    </xf>
    <xf numFmtId="0" fontId="13" fillId="0" borderId="23" xfId="0" applyFont="1" applyBorder="1" applyAlignment="1">
      <alignment horizontal="center" vertical="center" shrinkToFit="1"/>
    </xf>
    <xf numFmtId="14" fontId="13" fillId="0" borderId="20" xfId="0" applyNumberFormat="1" applyFont="1" applyBorder="1" applyAlignment="1">
      <alignment horizontal="center" vertical="center" shrinkToFit="1"/>
    </xf>
    <xf numFmtId="0" fontId="13" fillId="0" borderId="22" xfId="0" applyFont="1" applyBorder="1" applyAlignment="1">
      <alignment horizontal="center" vertical="center" shrinkToFit="1"/>
    </xf>
    <xf numFmtId="0" fontId="13" fillId="0" borderId="20" xfId="0" applyFont="1" applyBorder="1" applyAlignment="1">
      <alignment horizontal="center" vertical="center" shrinkToFit="1"/>
    </xf>
    <xf numFmtId="14" fontId="13" fillId="0" borderId="3" xfId="0" applyNumberFormat="1" applyFont="1" applyBorder="1" applyAlignment="1">
      <alignment horizontal="center" vertical="center" shrinkToFit="1"/>
    </xf>
    <xf numFmtId="14" fontId="13" fillId="0" borderId="24" xfId="0" applyNumberFormat="1" applyFont="1" applyBorder="1" applyAlignment="1">
      <alignment horizontal="center" vertical="center" shrinkToFit="1"/>
    </xf>
    <xf numFmtId="14" fontId="13" fillId="0" borderId="20" xfId="0" applyNumberFormat="1" applyFont="1" applyBorder="1" applyAlignment="1">
      <alignment horizontal="left" vertical="center" shrinkToFit="1"/>
    </xf>
    <xf numFmtId="180" fontId="13" fillId="0" borderId="59" xfId="0" applyNumberFormat="1" applyFont="1" applyBorder="1" applyAlignment="1">
      <alignment horizontal="center" vertical="center"/>
    </xf>
    <xf numFmtId="20" fontId="13" fillId="0" borderId="60" xfId="0" applyNumberFormat="1" applyFont="1" applyBorder="1" applyAlignment="1">
      <alignment horizontal="center" vertical="center"/>
    </xf>
    <xf numFmtId="0" fontId="13" fillId="0" borderId="60" xfId="0" applyFont="1" applyBorder="1" applyAlignment="1">
      <alignment horizontal="center" vertical="center" wrapText="1"/>
    </xf>
    <xf numFmtId="0" fontId="13" fillId="0" borderId="60" xfId="0" applyFont="1" applyBorder="1" applyAlignment="1">
      <alignment horizontal="center" vertical="center"/>
    </xf>
    <xf numFmtId="180" fontId="13" fillId="0" borderId="12" xfId="0" applyNumberFormat="1" applyFont="1" applyBorder="1" applyAlignment="1">
      <alignment horizontal="center" vertical="center"/>
    </xf>
    <xf numFmtId="20" fontId="13" fillId="0" borderId="4" xfId="0" applyNumberFormat="1" applyFont="1" applyBorder="1" applyAlignment="1">
      <alignment horizontal="center" vertical="center"/>
    </xf>
    <xf numFmtId="180" fontId="13" fillId="0" borderId="20" xfId="0" applyNumberFormat="1" applyFont="1" applyBorder="1" applyAlignment="1">
      <alignment horizontal="center" vertical="center"/>
    </xf>
    <xf numFmtId="20" fontId="13" fillId="0" borderId="21" xfId="0" applyNumberFormat="1" applyFont="1" applyBorder="1" applyAlignment="1">
      <alignment horizontal="center" vertical="center"/>
    </xf>
    <xf numFmtId="180" fontId="13" fillId="0" borderId="21" xfId="0" applyNumberFormat="1" applyFont="1" applyBorder="1" applyAlignment="1">
      <alignment horizontal="center" vertical="center" shrinkToFit="1"/>
    </xf>
    <xf numFmtId="181" fontId="13" fillId="0" borderId="21" xfId="0" applyNumberFormat="1" applyFont="1" applyBorder="1" applyAlignment="1">
      <alignment horizontal="center" vertical="center" shrinkToFit="1"/>
    </xf>
    <xf numFmtId="49" fontId="13" fillId="0" borderId="21" xfId="0" applyNumberFormat="1" applyFont="1" applyBorder="1" applyAlignment="1">
      <alignment horizontal="center" vertical="center" shrinkToFit="1"/>
    </xf>
    <xf numFmtId="38" fontId="13" fillId="0" borderId="21" xfId="2" applyFont="1" applyFill="1" applyBorder="1" applyAlignment="1">
      <alignment horizontal="right" vertical="center" shrinkToFit="1"/>
    </xf>
    <xf numFmtId="38" fontId="13" fillId="0" borderId="24" xfId="2" applyFont="1" applyFill="1" applyBorder="1" applyAlignment="1">
      <alignment horizontal="right" vertical="center" shrinkToFit="1"/>
    </xf>
    <xf numFmtId="38" fontId="13" fillId="0" borderId="22" xfId="2" applyFont="1" applyFill="1" applyBorder="1" applyAlignment="1">
      <alignment horizontal="right" vertical="center" shrinkToFit="1"/>
    </xf>
    <xf numFmtId="0" fontId="13" fillId="0" borderId="13" xfId="1" applyFont="1" applyBorder="1" applyAlignment="1">
      <alignment horizontal="center" vertical="center"/>
    </xf>
    <xf numFmtId="180" fontId="13" fillId="0" borderId="20" xfId="0" applyNumberFormat="1" applyFont="1" applyBorder="1">
      <alignment vertical="center"/>
    </xf>
    <xf numFmtId="0" fontId="13" fillId="0" borderId="62" xfId="0" applyFont="1" applyBorder="1" applyAlignment="1">
      <alignment horizontal="center" vertical="center"/>
    </xf>
    <xf numFmtId="0" fontId="13" fillId="0" borderId="13" xfId="0" applyFont="1" applyBorder="1" applyAlignment="1">
      <alignment horizontal="center" vertical="center"/>
    </xf>
    <xf numFmtId="0" fontId="13" fillId="0" borderId="22" xfId="0" applyFont="1" applyBorder="1" applyAlignment="1">
      <alignment horizontal="center" vertical="center"/>
    </xf>
    <xf numFmtId="0" fontId="7" fillId="0" borderId="56" xfId="0" applyFont="1" applyBorder="1" applyAlignment="1">
      <alignment vertical="center" wrapText="1"/>
    </xf>
    <xf numFmtId="0" fontId="7" fillId="0" borderId="16" xfId="0" applyFont="1" applyBorder="1">
      <alignment vertical="center"/>
    </xf>
    <xf numFmtId="0" fontId="11" fillId="0" borderId="16" xfId="0" applyFont="1" applyBorder="1" applyAlignment="1">
      <alignment vertical="center" shrinkToFit="1"/>
    </xf>
    <xf numFmtId="0" fontId="10" fillId="0" borderId="16" xfId="0" applyFont="1" applyBorder="1">
      <alignment vertical="center"/>
    </xf>
    <xf numFmtId="0" fontId="7" fillId="2" borderId="6" xfId="0" applyFont="1" applyFill="1" applyBorder="1" applyAlignment="1">
      <alignment horizontal="center" vertical="center"/>
    </xf>
    <xf numFmtId="176" fontId="13" fillId="0" borderId="20" xfId="0" applyNumberFormat="1" applyFont="1" applyBorder="1" applyAlignment="1">
      <alignment horizontal="center" vertical="center" shrinkToFit="1"/>
    </xf>
    <xf numFmtId="2" fontId="13" fillId="0" borderId="21" xfId="0" applyNumberFormat="1" applyFont="1" applyBorder="1" applyAlignment="1">
      <alignment horizontal="center" vertical="center" shrinkToFit="1"/>
    </xf>
    <xf numFmtId="176" fontId="13" fillId="0" borderId="59" xfId="0" applyNumberFormat="1" applyFont="1" applyBorder="1" applyAlignment="1">
      <alignment horizontal="center" vertical="center" shrinkToFit="1"/>
    </xf>
    <xf numFmtId="0" fontId="7" fillId="0" borderId="64" xfId="0" applyFont="1" applyBorder="1" applyAlignment="1">
      <alignment vertical="center" wrapText="1"/>
    </xf>
    <xf numFmtId="0" fontId="0" fillId="2" borderId="11" xfId="0" applyFill="1" applyBorder="1" applyAlignment="1">
      <alignment horizontal="center" vertical="center"/>
    </xf>
    <xf numFmtId="0" fontId="7" fillId="2" borderId="12" xfId="0" applyFont="1" applyFill="1" applyBorder="1" applyAlignment="1">
      <alignment horizontal="center" vertical="center" shrinkToFit="1"/>
    </xf>
    <xf numFmtId="0" fontId="7" fillId="2" borderId="3" xfId="0" applyFont="1" applyFill="1" applyBorder="1" applyAlignment="1">
      <alignment horizontal="center" vertical="center" shrinkToFit="1"/>
    </xf>
    <xf numFmtId="0" fontId="7" fillId="3" borderId="25" xfId="0" applyFont="1" applyFill="1" applyBorder="1" applyAlignment="1">
      <alignment horizontal="center" vertical="center"/>
    </xf>
    <xf numFmtId="22" fontId="7" fillId="3" borderId="12" xfId="0" applyNumberFormat="1" applyFont="1" applyFill="1" applyBorder="1" applyAlignment="1">
      <alignment horizontal="center" vertical="center"/>
    </xf>
    <xf numFmtId="0" fontId="7" fillId="3" borderId="4" xfId="0" applyFont="1" applyFill="1" applyBorder="1" applyAlignment="1">
      <alignment horizontal="center" vertical="center" shrinkToFit="1"/>
    </xf>
    <xf numFmtId="0" fontId="7" fillId="3" borderId="4" xfId="0" applyFont="1" applyFill="1" applyBorder="1" applyAlignment="1">
      <alignment horizontal="center" vertical="center"/>
    </xf>
    <xf numFmtId="0" fontId="7" fillId="3" borderId="13" xfId="0" applyFont="1" applyFill="1" applyBorder="1" applyAlignment="1">
      <alignment horizontal="center" vertical="center"/>
    </xf>
    <xf numFmtId="0" fontId="7" fillId="3" borderId="12" xfId="0" applyFont="1" applyFill="1" applyBorder="1" applyAlignment="1">
      <alignment horizontal="center" vertical="center"/>
    </xf>
    <xf numFmtId="184" fontId="7" fillId="3" borderId="4" xfId="0" applyNumberFormat="1" applyFont="1" applyFill="1" applyBorder="1" applyAlignment="1">
      <alignment horizontal="center" vertical="center"/>
    </xf>
    <xf numFmtId="176" fontId="7" fillId="3" borderId="4" xfId="0" applyNumberFormat="1" applyFont="1" applyFill="1" applyBorder="1" applyAlignment="1">
      <alignment horizontal="center" vertical="center"/>
    </xf>
    <xf numFmtId="176" fontId="7" fillId="3" borderId="12" xfId="0" applyNumberFormat="1" applyFont="1" applyFill="1" applyBorder="1" applyAlignment="1">
      <alignment horizontal="center" vertical="center"/>
    </xf>
    <xf numFmtId="2" fontId="7" fillId="3" borderId="4" xfId="0" applyNumberFormat="1" applyFont="1" applyFill="1" applyBorder="1" applyAlignment="1">
      <alignment horizontal="center" vertical="center"/>
    </xf>
    <xf numFmtId="0" fontId="7" fillId="3" borderId="16" xfId="0" applyFont="1" applyFill="1" applyBorder="1" applyAlignment="1">
      <alignment horizontal="center" vertical="center"/>
    </xf>
    <xf numFmtId="0" fontId="7" fillId="3" borderId="10" xfId="0" applyFont="1" applyFill="1" applyBorder="1" applyAlignment="1">
      <alignment horizontal="center" vertical="center" shrinkToFit="1"/>
    </xf>
    <xf numFmtId="0" fontId="7" fillId="3" borderId="10" xfId="0" applyFont="1" applyFill="1" applyBorder="1" applyAlignment="1">
      <alignment horizontal="center" vertical="center"/>
    </xf>
    <xf numFmtId="176" fontId="7" fillId="3" borderId="10" xfId="0" applyNumberFormat="1" applyFont="1" applyFill="1" applyBorder="1" applyAlignment="1">
      <alignment horizontal="center" vertical="center"/>
    </xf>
    <xf numFmtId="0" fontId="7" fillId="4" borderId="25" xfId="0" applyFont="1" applyFill="1" applyBorder="1" applyAlignment="1">
      <alignment horizontal="center" vertical="center"/>
    </xf>
    <xf numFmtId="22" fontId="7" fillId="4" borderId="12" xfId="0" applyNumberFormat="1" applyFont="1" applyFill="1" applyBorder="1" applyAlignment="1">
      <alignment horizontal="center" vertical="center"/>
    </xf>
    <xf numFmtId="0" fontId="7" fillId="4" borderId="4" xfId="0" applyFont="1" applyFill="1" applyBorder="1" applyAlignment="1">
      <alignment horizontal="center" vertical="center" shrinkToFit="1"/>
    </xf>
    <xf numFmtId="1" fontId="7" fillId="4" borderId="4" xfId="0" applyNumberFormat="1" applyFont="1" applyFill="1" applyBorder="1" applyAlignment="1">
      <alignment horizontal="center" vertical="center"/>
    </xf>
    <xf numFmtId="0" fontId="7" fillId="4" borderId="13" xfId="0" applyFont="1" applyFill="1" applyBorder="1" applyAlignment="1">
      <alignment horizontal="center" vertical="center" shrinkToFit="1"/>
    </xf>
    <xf numFmtId="0" fontId="7" fillId="4" borderId="12" xfId="0" applyFont="1" applyFill="1" applyBorder="1" applyAlignment="1">
      <alignment horizontal="center" vertical="center" shrinkToFit="1"/>
    </xf>
    <xf numFmtId="176" fontId="5" fillId="4" borderId="4" xfId="0" applyNumberFormat="1" applyFont="1" applyFill="1" applyBorder="1" applyAlignment="1">
      <alignment horizontal="center" vertical="center" shrinkToFit="1"/>
    </xf>
    <xf numFmtId="49" fontId="7" fillId="4" borderId="4" xfId="0" applyNumberFormat="1" applyFont="1" applyFill="1" applyBorder="1" applyAlignment="1">
      <alignment horizontal="center" vertical="center" shrinkToFit="1"/>
    </xf>
    <xf numFmtId="176" fontId="7" fillId="4" borderId="13" xfId="0" applyNumberFormat="1" applyFont="1" applyFill="1" applyBorder="1" applyAlignment="1">
      <alignment horizontal="center" vertical="center" shrinkToFit="1"/>
    </xf>
    <xf numFmtId="49" fontId="7" fillId="4" borderId="12" xfId="0" applyNumberFormat="1" applyFont="1" applyFill="1" applyBorder="1" applyAlignment="1">
      <alignment horizontal="center" vertical="center" shrinkToFit="1"/>
    </xf>
    <xf numFmtId="0" fontId="7" fillId="4" borderId="44" xfId="0" applyFont="1" applyFill="1" applyBorder="1" applyAlignment="1">
      <alignment horizontal="center" vertical="center" shrinkToFit="1"/>
    </xf>
    <xf numFmtId="180" fontId="7" fillId="4" borderId="4" xfId="0" applyNumberFormat="1" applyFont="1" applyFill="1" applyBorder="1" applyAlignment="1">
      <alignment horizontal="center" vertical="center" shrinkToFit="1"/>
    </xf>
    <xf numFmtId="181" fontId="7" fillId="4" borderId="4" xfId="0" applyNumberFormat="1" applyFont="1" applyFill="1" applyBorder="1" applyAlignment="1">
      <alignment horizontal="center" vertical="center" shrinkToFit="1"/>
    </xf>
    <xf numFmtId="181" fontId="7" fillId="4" borderId="6" xfId="0" applyNumberFormat="1" applyFont="1" applyFill="1" applyBorder="1" applyAlignment="1">
      <alignment horizontal="center" vertical="center" shrinkToFit="1"/>
    </xf>
    <xf numFmtId="49" fontId="7" fillId="4" borderId="13" xfId="0" applyNumberFormat="1" applyFont="1" applyFill="1" applyBorder="1" applyAlignment="1">
      <alignment horizontal="center" vertical="center" shrinkToFit="1"/>
    </xf>
    <xf numFmtId="49" fontId="7" fillId="4" borderId="6" xfId="0" applyNumberFormat="1" applyFont="1" applyFill="1" applyBorder="1" applyAlignment="1">
      <alignment horizontal="center" vertical="center" shrinkToFit="1"/>
    </xf>
    <xf numFmtId="0" fontId="7" fillId="3" borderId="44" xfId="0" applyFont="1" applyFill="1" applyBorder="1" applyAlignment="1">
      <alignment horizontal="center" vertical="center" shrinkToFit="1"/>
    </xf>
    <xf numFmtId="0" fontId="7" fillId="3" borderId="12" xfId="0" applyFont="1" applyFill="1" applyBorder="1" applyAlignment="1">
      <alignment horizontal="center" vertical="center" shrinkToFit="1"/>
    </xf>
    <xf numFmtId="180" fontId="7" fillId="3" borderId="4" xfId="0" applyNumberFormat="1" applyFont="1" applyFill="1" applyBorder="1" applyAlignment="1">
      <alignment horizontal="center" vertical="center" shrinkToFit="1"/>
    </xf>
    <xf numFmtId="181" fontId="7" fillId="3" borderId="4" xfId="0" applyNumberFormat="1" applyFont="1" applyFill="1" applyBorder="1" applyAlignment="1">
      <alignment horizontal="center" vertical="center" shrinkToFit="1"/>
    </xf>
    <xf numFmtId="181" fontId="7" fillId="3" borderId="6" xfId="0" applyNumberFormat="1" applyFont="1" applyFill="1" applyBorder="1" applyAlignment="1">
      <alignment horizontal="center" vertical="center" shrinkToFit="1"/>
    </xf>
    <xf numFmtId="49" fontId="7" fillId="3" borderId="4" xfId="0" applyNumberFormat="1" applyFont="1" applyFill="1" applyBorder="1" applyAlignment="1">
      <alignment horizontal="center" vertical="center" shrinkToFit="1"/>
    </xf>
    <xf numFmtId="0" fontId="7" fillId="3" borderId="13" xfId="0" applyFont="1" applyFill="1" applyBorder="1" applyAlignment="1">
      <alignment horizontal="center" vertical="center" shrinkToFit="1"/>
    </xf>
    <xf numFmtId="0" fontId="7" fillId="3" borderId="12" xfId="0" applyFont="1" applyFill="1" applyBorder="1" applyAlignment="1">
      <alignment horizontal="right" vertical="center" shrinkToFit="1"/>
    </xf>
    <xf numFmtId="0" fontId="7" fillId="3" borderId="4" xfId="0" applyFont="1" applyFill="1" applyBorder="1" applyAlignment="1">
      <alignment horizontal="right" vertical="center" shrinkToFit="1"/>
    </xf>
    <xf numFmtId="0" fontId="7" fillId="3" borderId="13" xfId="0" applyFont="1" applyFill="1" applyBorder="1" applyAlignment="1">
      <alignment horizontal="right" vertical="center" shrinkToFit="1"/>
    </xf>
    <xf numFmtId="1" fontId="7" fillId="3" borderId="4" xfId="0" applyNumberFormat="1" applyFont="1" applyFill="1" applyBorder="1" applyAlignment="1">
      <alignment horizontal="right" vertical="center" shrinkToFit="1"/>
    </xf>
    <xf numFmtId="1" fontId="7" fillId="3" borderId="13" xfId="0" applyNumberFormat="1" applyFont="1" applyFill="1" applyBorder="1" applyAlignment="1">
      <alignment horizontal="right" vertical="center" shrinkToFit="1"/>
    </xf>
    <xf numFmtId="176" fontId="7" fillId="3" borderId="12" xfId="0" applyNumberFormat="1" applyFont="1" applyFill="1" applyBorder="1" applyAlignment="1">
      <alignment horizontal="right" vertical="center" shrinkToFit="1"/>
    </xf>
    <xf numFmtId="176" fontId="7" fillId="3" borderId="4" xfId="0" applyNumberFormat="1" applyFont="1" applyFill="1" applyBorder="1" applyAlignment="1">
      <alignment horizontal="right" vertical="center" shrinkToFit="1"/>
    </xf>
    <xf numFmtId="176" fontId="7" fillId="3" borderId="13" xfId="0" applyNumberFormat="1" applyFont="1" applyFill="1" applyBorder="1" applyAlignment="1">
      <alignment horizontal="right" vertical="center" shrinkToFit="1"/>
    </xf>
    <xf numFmtId="1" fontId="7" fillId="3" borderId="12" xfId="0" applyNumberFormat="1" applyFont="1" applyFill="1" applyBorder="1" applyAlignment="1">
      <alignment horizontal="right" vertical="center" shrinkToFit="1"/>
    </xf>
    <xf numFmtId="0" fontId="7" fillId="3" borderId="45" xfId="0" applyFont="1" applyFill="1" applyBorder="1" applyAlignment="1">
      <alignment horizontal="center" vertical="center" shrinkToFit="1"/>
    </xf>
    <xf numFmtId="0" fontId="7" fillId="3" borderId="20" xfId="0" applyFont="1" applyFill="1" applyBorder="1" applyAlignment="1">
      <alignment horizontal="center" vertical="center" shrinkToFit="1"/>
    </xf>
    <xf numFmtId="180" fontId="7" fillId="3" borderId="21" xfId="0" applyNumberFormat="1" applyFont="1" applyFill="1" applyBorder="1" applyAlignment="1">
      <alignment horizontal="center" vertical="center" shrinkToFit="1"/>
    </xf>
    <xf numFmtId="181" fontId="7" fillId="3" borderId="21" xfId="0" applyNumberFormat="1" applyFont="1" applyFill="1" applyBorder="1" applyAlignment="1">
      <alignment horizontal="center" vertical="center" shrinkToFit="1"/>
    </xf>
    <xf numFmtId="181" fontId="7" fillId="3" borderId="23" xfId="0" applyNumberFormat="1" applyFont="1" applyFill="1" applyBorder="1" applyAlignment="1">
      <alignment horizontal="center" vertical="center" shrinkToFit="1"/>
    </xf>
    <xf numFmtId="49" fontId="7" fillId="3" borderId="21" xfId="0" applyNumberFormat="1" applyFont="1" applyFill="1" applyBorder="1" applyAlignment="1">
      <alignment horizontal="center" vertical="center" shrinkToFit="1"/>
    </xf>
    <xf numFmtId="0" fontId="7" fillId="3" borderId="21" xfId="0" applyFont="1" applyFill="1" applyBorder="1" applyAlignment="1">
      <alignment horizontal="center" vertical="center" shrinkToFit="1"/>
    </xf>
    <xf numFmtId="0" fontId="7" fillId="3" borderId="22" xfId="0" applyFont="1" applyFill="1" applyBorder="1" applyAlignment="1">
      <alignment horizontal="center" vertical="center" shrinkToFit="1"/>
    </xf>
    <xf numFmtId="1" fontId="7" fillId="3" borderId="20" xfId="0" applyNumberFormat="1" applyFont="1" applyFill="1" applyBorder="1" applyAlignment="1">
      <alignment horizontal="right" vertical="center" shrinkToFit="1"/>
    </xf>
    <xf numFmtId="1" fontId="7" fillId="3" borderId="21" xfId="0" applyNumberFormat="1" applyFont="1" applyFill="1" applyBorder="1" applyAlignment="1">
      <alignment horizontal="right" vertical="center" shrinkToFit="1"/>
    </xf>
    <xf numFmtId="1" fontId="7" fillId="3" borderId="22" xfId="0" applyNumberFormat="1" applyFont="1" applyFill="1" applyBorder="1" applyAlignment="1">
      <alignment horizontal="right" vertical="center" shrinkToFit="1"/>
    </xf>
    <xf numFmtId="0" fontId="7" fillId="3" borderId="44" xfId="0" applyFont="1" applyFill="1" applyBorder="1" applyAlignment="1">
      <alignment horizontal="center" vertical="center"/>
    </xf>
    <xf numFmtId="0" fontId="7" fillId="3" borderId="4" xfId="0" applyFont="1" applyFill="1" applyBorder="1" applyAlignment="1">
      <alignment horizontal="right" vertical="center"/>
    </xf>
    <xf numFmtId="0" fontId="7" fillId="3" borderId="3" xfId="0" applyFont="1" applyFill="1" applyBorder="1" applyAlignment="1">
      <alignment horizontal="center" vertical="center" shrinkToFit="1"/>
    </xf>
    <xf numFmtId="0" fontId="7" fillId="3" borderId="6" xfId="0" applyFont="1" applyFill="1" applyBorder="1" applyAlignment="1">
      <alignment horizontal="center" vertical="center" shrinkToFit="1"/>
    </xf>
    <xf numFmtId="183" fontId="7" fillId="3" borderId="12" xfId="0" applyNumberFormat="1" applyFont="1" applyFill="1" applyBorder="1" applyAlignment="1">
      <alignment horizontal="center" vertical="center"/>
    </xf>
    <xf numFmtId="183" fontId="7" fillId="3" borderId="4" xfId="0" applyNumberFormat="1" applyFont="1" applyFill="1" applyBorder="1" applyAlignment="1">
      <alignment horizontal="center" vertical="center"/>
    </xf>
    <xf numFmtId="0" fontId="7" fillId="3" borderId="9" xfId="0" applyFont="1" applyFill="1" applyBorder="1" applyAlignment="1">
      <alignment horizontal="center" vertical="center"/>
    </xf>
    <xf numFmtId="0" fontId="7" fillId="3" borderId="17" xfId="0" applyFont="1" applyFill="1" applyBorder="1" applyAlignment="1">
      <alignment horizontal="center" vertical="center"/>
    </xf>
    <xf numFmtId="176" fontId="7" fillId="3" borderId="13" xfId="0" applyNumberFormat="1" applyFont="1" applyFill="1" applyBorder="1" applyAlignment="1">
      <alignment horizontal="center" vertical="center"/>
    </xf>
    <xf numFmtId="2" fontId="7" fillId="3" borderId="12" xfId="0" applyNumberFormat="1" applyFont="1" applyFill="1" applyBorder="1" applyAlignment="1">
      <alignment horizontal="center" vertical="center"/>
    </xf>
    <xf numFmtId="0" fontId="7" fillId="3" borderId="56" xfId="0" applyFont="1" applyFill="1" applyBorder="1" applyAlignment="1">
      <alignment horizontal="center" vertical="center"/>
    </xf>
    <xf numFmtId="0" fontId="7" fillId="3" borderId="28" xfId="0" applyFont="1" applyFill="1" applyBorder="1" applyAlignment="1">
      <alignment horizontal="center" vertical="center" shrinkToFit="1"/>
    </xf>
    <xf numFmtId="2" fontId="7" fillId="3" borderId="28" xfId="0" applyNumberFormat="1" applyFont="1" applyFill="1" applyBorder="1" applyAlignment="1">
      <alignment horizontal="center" vertical="center"/>
    </xf>
    <xf numFmtId="2" fontId="7" fillId="3" borderId="9" xfId="0" applyNumberFormat="1" applyFont="1" applyFill="1" applyBorder="1" applyAlignment="1">
      <alignment horizontal="center" vertical="center"/>
    </xf>
    <xf numFmtId="176" fontId="7" fillId="3" borderId="9" xfId="0" applyNumberFormat="1" applyFont="1" applyFill="1" applyBorder="1" applyAlignment="1">
      <alignment horizontal="center" vertical="center"/>
    </xf>
    <xf numFmtId="176" fontId="7" fillId="3" borderId="17" xfId="0" applyNumberFormat="1" applyFont="1" applyFill="1" applyBorder="1" applyAlignment="1">
      <alignment horizontal="center" vertical="center"/>
    </xf>
    <xf numFmtId="0" fontId="7" fillId="3" borderId="27" xfId="0" applyFont="1" applyFill="1" applyBorder="1" applyAlignment="1">
      <alignment horizontal="center" vertical="center" shrinkToFit="1"/>
    </xf>
    <xf numFmtId="0" fontId="7" fillId="3" borderId="5" xfId="0" applyFont="1" applyFill="1" applyBorder="1" applyAlignment="1">
      <alignment horizontal="center" vertical="center" shrinkToFit="1"/>
    </xf>
    <xf numFmtId="0" fontId="7" fillId="3" borderId="9" xfId="0" applyFont="1" applyFill="1" applyBorder="1" applyAlignment="1">
      <alignment horizontal="center" vertical="center" shrinkToFit="1"/>
    </xf>
    <xf numFmtId="0" fontId="7" fillId="3" borderId="17" xfId="0" applyFont="1" applyFill="1" applyBorder="1" applyAlignment="1">
      <alignment horizontal="center" vertical="center" shrinkToFit="1"/>
    </xf>
    <xf numFmtId="0" fontId="7" fillId="4" borderId="44" xfId="0" applyFont="1" applyFill="1" applyBorder="1" applyAlignment="1">
      <alignment horizontal="center" vertical="center"/>
    </xf>
    <xf numFmtId="0" fontId="7" fillId="4" borderId="4" xfId="0" applyFont="1" applyFill="1" applyBorder="1" applyAlignment="1">
      <alignment horizontal="center" vertical="center"/>
    </xf>
    <xf numFmtId="0" fontId="7" fillId="4" borderId="13" xfId="0" applyFont="1" applyFill="1" applyBorder="1" applyAlignment="1">
      <alignment horizontal="center" vertical="center"/>
    </xf>
    <xf numFmtId="0" fontId="7" fillId="4" borderId="6" xfId="0" applyFont="1" applyFill="1" applyBorder="1" applyAlignment="1">
      <alignment horizontal="center" vertical="center"/>
    </xf>
    <xf numFmtId="0" fontId="7" fillId="4" borderId="9" xfId="0" applyFont="1" applyFill="1" applyBorder="1" applyAlignment="1">
      <alignment horizontal="center" vertical="center"/>
    </xf>
    <xf numFmtId="0" fontId="7" fillId="4" borderId="17" xfId="0" applyFont="1" applyFill="1" applyBorder="1" applyAlignment="1">
      <alignment horizontal="center" vertical="center"/>
    </xf>
    <xf numFmtId="22" fontId="7" fillId="4" borderId="6" xfId="0" applyNumberFormat="1" applyFont="1" applyFill="1" applyBorder="1" applyAlignment="1">
      <alignment horizontal="center" vertical="center" shrinkToFit="1"/>
    </xf>
    <xf numFmtId="22" fontId="7" fillId="4" borderId="12" xfId="0" applyNumberFormat="1" applyFont="1" applyFill="1" applyBorder="1" applyAlignment="1">
      <alignment horizontal="center" vertical="center" shrinkToFit="1"/>
    </xf>
    <xf numFmtId="22" fontId="7" fillId="4" borderId="13" xfId="0" applyNumberFormat="1" applyFont="1" applyFill="1" applyBorder="1" applyAlignment="1">
      <alignment horizontal="center" vertical="center" shrinkToFit="1"/>
    </xf>
    <xf numFmtId="0" fontId="7" fillId="4" borderId="12" xfId="0" applyFont="1" applyFill="1" applyBorder="1" applyAlignment="1">
      <alignment horizontal="center" vertical="center"/>
    </xf>
    <xf numFmtId="178" fontId="7" fillId="4" borderId="4" xfId="0" applyNumberFormat="1" applyFont="1" applyFill="1" applyBorder="1" applyAlignment="1">
      <alignment horizontal="center" vertical="center"/>
    </xf>
    <xf numFmtId="178" fontId="7" fillId="4" borderId="13" xfId="0" applyNumberFormat="1" applyFont="1" applyFill="1" applyBorder="1" applyAlignment="1">
      <alignment horizontal="center" vertical="center"/>
    </xf>
    <xf numFmtId="0" fontId="7" fillId="4" borderId="3" xfId="0" applyFont="1" applyFill="1" applyBorder="1" applyAlignment="1">
      <alignment horizontal="center" vertical="center" shrinkToFit="1"/>
    </xf>
    <xf numFmtId="177" fontId="7" fillId="3" borderId="4" xfId="0" applyNumberFormat="1" applyFont="1" applyFill="1" applyBorder="1" applyAlignment="1">
      <alignment horizontal="center" vertical="center" shrinkToFit="1"/>
    </xf>
    <xf numFmtId="178" fontId="7" fillId="3" borderId="4" xfId="0" applyNumberFormat="1" applyFont="1" applyFill="1" applyBorder="1" applyAlignment="1">
      <alignment horizontal="center" vertical="center"/>
    </xf>
    <xf numFmtId="178" fontId="7" fillId="3" borderId="13" xfId="0" applyNumberFormat="1" applyFont="1" applyFill="1" applyBorder="1" applyAlignment="1">
      <alignment horizontal="center" vertical="center"/>
    </xf>
    <xf numFmtId="0" fontId="7" fillId="3" borderId="6" xfId="0" applyFont="1" applyFill="1" applyBorder="1" applyAlignment="1">
      <alignment horizontal="center" vertical="center"/>
    </xf>
    <xf numFmtId="176" fontId="7" fillId="3" borderId="6" xfId="0" applyNumberFormat="1" applyFont="1" applyFill="1" applyBorder="1" applyAlignment="1">
      <alignment horizontal="center" vertical="center"/>
    </xf>
    <xf numFmtId="1" fontId="7" fillId="3" borderId="12" xfId="0" applyNumberFormat="1" applyFont="1" applyFill="1" applyBorder="1" applyAlignment="1">
      <alignment horizontal="center" vertical="center"/>
    </xf>
    <xf numFmtId="1" fontId="7" fillId="3" borderId="4" xfId="0" applyNumberFormat="1" applyFont="1" applyFill="1" applyBorder="1" applyAlignment="1">
      <alignment horizontal="center" vertical="center"/>
    </xf>
    <xf numFmtId="1" fontId="7" fillId="3" borderId="6" xfId="0" applyNumberFormat="1" applyFont="1" applyFill="1" applyBorder="1" applyAlignment="1">
      <alignment horizontal="center" vertical="center"/>
    </xf>
    <xf numFmtId="1" fontId="7" fillId="3" borderId="13" xfId="0" applyNumberFormat="1" applyFont="1" applyFill="1" applyBorder="1" applyAlignment="1">
      <alignment horizontal="center" vertical="center"/>
    </xf>
    <xf numFmtId="1" fontId="7" fillId="3" borderId="3" xfId="0" applyNumberFormat="1" applyFont="1" applyFill="1" applyBorder="1" applyAlignment="1">
      <alignment horizontal="center" vertical="center"/>
    </xf>
    <xf numFmtId="0" fontId="7" fillId="3" borderId="51" xfId="0" applyFont="1" applyFill="1" applyBorder="1" applyAlignment="1">
      <alignment horizontal="center" vertical="center"/>
    </xf>
    <xf numFmtId="0" fontId="7" fillId="3" borderId="28" xfId="0" applyFont="1" applyFill="1" applyBorder="1" applyAlignment="1">
      <alignment horizontal="center" vertical="center"/>
    </xf>
    <xf numFmtId="177" fontId="7" fillId="3" borderId="9" xfId="0" applyNumberFormat="1" applyFont="1" applyFill="1" applyBorder="1" applyAlignment="1">
      <alignment horizontal="center" vertical="center" shrinkToFit="1"/>
    </xf>
    <xf numFmtId="178" fontId="7" fillId="3" borderId="9" xfId="0" applyNumberFormat="1" applyFont="1" applyFill="1" applyBorder="1" applyAlignment="1">
      <alignment horizontal="center" vertical="center"/>
    </xf>
    <xf numFmtId="178" fontId="7" fillId="3" borderId="17" xfId="0" applyNumberFormat="1" applyFont="1" applyFill="1" applyBorder="1" applyAlignment="1">
      <alignment horizontal="center" vertical="center"/>
    </xf>
    <xf numFmtId="177" fontId="7" fillId="4" borderId="12" xfId="0" applyNumberFormat="1" applyFont="1" applyFill="1" applyBorder="1" applyAlignment="1">
      <alignment horizontal="center" vertical="center"/>
    </xf>
    <xf numFmtId="177" fontId="7" fillId="4" borderId="4" xfId="0" applyNumberFormat="1" applyFont="1" applyFill="1" applyBorder="1" applyAlignment="1">
      <alignment horizontal="center" vertical="center"/>
    </xf>
    <xf numFmtId="177" fontId="7" fillId="3" borderId="12" xfId="0" applyNumberFormat="1" applyFont="1" applyFill="1" applyBorder="1" applyAlignment="1">
      <alignment horizontal="center" vertical="center"/>
    </xf>
    <xf numFmtId="177" fontId="7" fillId="3" borderId="4" xfId="0" applyNumberFormat="1" applyFont="1" applyFill="1" applyBorder="1" applyAlignment="1">
      <alignment horizontal="center" vertical="center"/>
    </xf>
    <xf numFmtId="177" fontId="7" fillId="3" borderId="29" xfId="0" applyNumberFormat="1" applyFont="1" applyFill="1" applyBorder="1" applyAlignment="1">
      <alignment horizontal="center" vertical="center"/>
    </xf>
    <xf numFmtId="177" fontId="7" fillId="3" borderId="10" xfId="0" applyNumberFormat="1" applyFont="1" applyFill="1" applyBorder="1" applyAlignment="1">
      <alignment horizontal="center" vertical="center"/>
    </xf>
    <xf numFmtId="1" fontId="7" fillId="3" borderId="10" xfId="0" applyNumberFormat="1" applyFont="1" applyFill="1" applyBorder="1" applyAlignment="1">
      <alignment horizontal="center" vertical="center"/>
    </xf>
    <xf numFmtId="176" fontId="7" fillId="3" borderId="18" xfId="0" applyNumberFormat="1" applyFont="1" applyFill="1" applyBorder="1" applyAlignment="1">
      <alignment horizontal="center" vertical="center"/>
    </xf>
    <xf numFmtId="0" fontId="7" fillId="3" borderId="49" xfId="0" applyFont="1" applyFill="1" applyBorder="1" applyAlignment="1">
      <alignment horizontal="center" vertical="center"/>
    </xf>
    <xf numFmtId="177" fontId="7" fillId="3" borderId="20" xfId="0" applyNumberFormat="1" applyFont="1" applyFill="1" applyBorder="1" applyAlignment="1">
      <alignment horizontal="center" vertical="center"/>
    </xf>
    <xf numFmtId="177" fontId="7" fillId="3" borderId="21" xfId="0" applyNumberFormat="1" applyFont="1" applyFill="1" applyBorder="1" applyAlignment="1">
      <alignment horizontal="center" vertical="center"/>
    </xf>
    <xf numFmtId="0" fontId="7" fillId="3" borderId="21" xfId="0" applyFont="1" applyFill="1" applyBorder="1" applyAlignment="1">
      <alignment horizontal="center" vertical="center"/>
    </xf>
    <xf numFmtId="1" fontId="7" fillId="3" borderId="21" xfId="0" applyNumberFormat="1" applyFont="1" applyFill="1" applyBorder="1" applyAlignment="1">
      <alignment horizontal="center" vertical="center"/>
    </xf>
    <xf numFmtId="176" fontId="7" fillId="3" borderId="21" xfId="0" applyNumberFormat="1" applyFont="1" applyFill="1" applyBorder="1" applyAlignment="1">
      <alignment horizontal="center" vertical="center"/>
    </xf>
    <xf numFmtId="176" fontId="7" fillId="3" borderId="22" xfId="0" applyNumberFormat="1" applyFont="1" applyFill="1" applyBorder="1" applyAlignment="1">
      <alignment horizontal="center" vertical="center"/>
    </xf>
    <xf numFmtId="0" fontId="7" fillId="3" borderId="52" xfId="0" applyFont="1" applyFill="1" applyBorder="1" applyAlignment="1">
      <alignment horizontal="center" vertical="center"/>
    </xf>
    <xf numFmtId="0" fontId="7" fillId="3" borderId="14" xfId="0" applyFont="1" applyFill="1" applyBorder="1" applyAlignment="1">
      <alignment horizontal="center" vertical="center"/>
    </xf>
    <xf numFmtId="0" fontId="7" fillId="3" borderId="7" xfId="0" applyFont="1" applyFill="1" applyBorder="1" applyAlignment="1">
      <alignment horizontal="center" vertical="center"/>
    </xf>
    <xf numFmtId="0" fontId="7" fillId="3" borderId="7" xfId="0" applyFont="1" applyFill="1" applyBorder="1" applyAlignment="1">
      <alignment horizontal="center" vertical="center" shrinkToFit="1"/>
    </xf>
    <xf numFmtId="0" fontId="7" fillId="3" borderId="15" xfId="0" applyFont="1" applyFill="1" applyBorder="1" applyAlignment="1">
      <alignment horizontal="center" vertical="center"/>
    </xf>
    <xf numFmtId="0" fontId="7" fillId="3" borderId="1" xfId="0" applyFont="1" applyFill="1" applyBorder="1" applyAlignment="1">
      <alignment horizontal="center" vertical="center"/>
    </xf>
    <xf numFmtId="0" fontId="7" fillId="3" borderId="11" xfId="0" applyFont="1" applyFill="1" applyBorder="1" applyAlignment="1">
      <alignment horizontal="center" vertical="center"/>
    </xf>
    <xf numFmtId="0" fontId="7" fillId="3" borderId="3" xfId="0" applyFont="1" applyFill="1" applyBorder="1" applyAlignment="1">
      <alignment horizontal="center" vertical="center"/>
    </xf>
    <xf numFmtId="176" fontId="7" fillId="3" borderId="3" xfId="0" applyNumberFormat="1" applyFont="1" applyFill="1" applyBorder="1" applyAlignment="1">
      <alignment horizontal="center" vertical="center"/>
    </xf>
    <xf numFmtId="0" fontId="7" fillId="3" borderId="20" xfId="0" applyFont="1" applyFill="1" applyBorder="1" applyAlignment="1">
      <alignment horizontal="center" vertical="center"/>
    </xf>
    <xf numFmtId="176" fontId="7" fillId="3" borderId="24" xfId="0" applyNumberFormat="1" applyFont="1" applyFill="1" applyBorder="1" applyAlignment="1">
      <alignment horizontal="center" vertical="center"/>
    </xf>
    <xf numFmtId="176" fontId="7" fillId="3" borderId="23" xfId="0" applyNumberFormat="1" applyFont="1" applyFill="1" applyBorder="1" applyAlignment="1">
      <alignment horizontal="center" vertical="center"/>
    </xf>
    <xf numFmtId="0" fontId="7" fillId="4" borderId="3" xfId="0" applyFont="1" applyFill="1" applyBorder="1" applyAlignment="1">
      <alignment horizontal="center" vertical="center"/>
    </xf>
    <xf numFmtId="49" fontId="7" fillId="4" borderId="6" xfId="0" applyNumberFormat="1" applyFont="1" applyFill="1" applyBorder="1" applyAlignment="1">
      <alignment horizontal="center" vertical="center"/>
    </xf>
    <xf numFmtId="180" fontId="7" fillId="4" borderId="3" xfId="0" applyNumberFormat="1" applyFont="1" applyFill="1" applyBorder="1" applyAlignment="1">
      <alignment horizontal="center" vertical="center"/>
    </xf>
    <xf numFmtId="180" fontId="7" fillId="4" borderId="4" xfId="0" applyNumberFormat="1" applyFont="1" applyFill="1" applyBorder="1" applyAlignment="1">
      <alignment horizontal="center" vertical="center"/>
    </xf>
    <xf numFmtId="180" fontId="7" fillId="4" borderId="6" xfId="0" applyNumberFormat="1" applyFont="1" applyFill="1" applyBorder="1" applyAlignment="1">
      <alignment horizontal="center" vertical="center"/>
    </xf>
    <xf numFmtId="180" fontId="7" fillId="4" borderId="12" xfId="0" applyNumberFormat="1" applyFont="1" applyFill="1" applyBorder="1" applyAlignment="1">
      <alignment horizontal="center" vertical="center"/>
    </xf>
    <xf numFmtId="180" fontId="7" fillId="4" borderId="13" xfId="0" applyNumberFormat="1" applyFont="1" applyFill="1" applyBorder="1" applyAlignment="1">
      <alignment horizontal="center" vertical="center" shrinkToFit="1"/>
    </xf>
    <xf numFmtId="0" fontId="7" fillId="3" borderId="56" xfId="0" applyFont="1" applyFill="1" applyBorder="1" applyAlignment="1">
      <alignment horizontal="center" vertical="center" shrinkToFit="1"/>
    </xf>
    <xf numFmtId="0" fontId="7" fillId="3" borderId="27" xfId="0" applyFont="1" applyFill="1" applyBorder="1" applyAlignment="1">
      <alignment horizontal="center" vertical="center"/>
    </xf>
    <xf numFmtId="0" fontId="7" fillId="3" borderId="5" xfId="0" applyFont="1" applyFill="1" applyBorder="1" applyAlignment="1">
      <alignment horizontal="center" vertical="center"/>
    </xf>
    <xf numFmtId="0" fontId="5" fillId="0" borderId="26" xfId="0" applyFont="1" applyBorder="1" applyAlignment="1">
      <alignment horizontal="center" vertical="center" wrapText="1"/>
    </xf>
    <xf numFmtId="0" fontId="5" fillId="0" borderId="57" xfId="0" applyFont="1" applyBorder="1" applyAlignment="1">
      <alignment horizontal="center" vertical="center" wrapText="1"/>
    </xf>
    <xf numFmtId="49" fontId="7" fillId="4" borderId="3" xfId="0" applyNumberFormat="1" applyFont="1" applyFill="1" applyBorder="1" applyAlignment="1">
      <alignment horizontal="center" vertical="center" shrinkToFit="1"/>
    </xf>
    <xf numFmtId="0" fontId="13" fillId="0" borderId="63" xfId="0" applyFont="1" applyBorder="1" applyAlignment="1">
      <alignment horizontal="center" vertical="center" shrinkToFit="1"/>
    </xf>
    <xf numFmtId="0" fontId="13" fillId="0" borderId="3" xfId="0" applyFont="1" applyBorder="1" applyAlignment="1">
      <alignment horizontal="center" vertical="center" shrinkToFit="1"/>
    </xf>
    <xf numFmtId="0" fontId="13" fillId="0" borderId="24" xfId="0" applyFont="1" applyBorder="1" applyAlignment="1">
      <alignment horizontal="center" vertical="center" shrinkToFit="1"/>
    </xf>
    <xf numFmtId="0" fontId="7" fillId="2" borderId="25" xfId="0" applyFont="1" applyFill="1" applyBorder="1" applyAlignment="1">
      <alignment horizontal="center" vertical="center"/>
    </xf>
    <xf numFmtId="176" fontId="13" fillId="0" borderId="63" xfId="0" applyNumberFormat="1" applyFont="1" applyBorder="1" applyAlignment="1">
      <alignment horizontal="center" vertical="center" shrinkToFit="1"/>
    </xf>
    <xf numFmtId="49" fontId="13" fillId="0" borderId="61" xfId="0" applyNumberFormat="1" applyFont="1" applyBorder="1" applyAlignment="1">
      <alignment horizontal="center" vertical="center" shrinkToFit="1"/>
    </xf>
    <xf numFmtId="176" fontId="13" fillId="0" borderId="24" xfId="0" applyNumberFormat="1" applyFont="1" applyBorder="1" applyAlignment="1">
      <alignment horizontal="center" vertical="center" shrinkToFit="1"/>
    </xf>
    <xf numFmtId="49" fontId="13" fillId="0" borderId="23" xfId="0" applyNumberFormat="1" applyFont="1" applyBorder="1" applyAlignment="1">
      <alignment horizontal="center" vertical="center" shrinkToFit="1"/>
    </xf>
    <xf numFmtId="0" fontId="7" fillId="4" borderId="6" xfId="0" applyFont="1" applyFill="1" applyBorder="1" applyAlignment="1">
      <alignment horizontal="center" vertical="center" shrinkToFit="1"/>
    </xf>
    <xf numFmtId="185" fontId="13" fillId="0" borderId="20" xfId="0" applyNumberFormat="1" applyFont="1" applyBorder="1" applyAlignment="1">
      <alignment horizontal="right" vertical="center"/>
    </xf>
    <xf numFmtId="185" fontId="13" fillId="0" borderId="21" xfId="0" applyNumberFormat="1" applyFont="1" applyBorder="1" applyAlignment="1">
      <alignment horizontal="right" vertical="center"/>
    </xf>
    <xf numFmtId="0" fontId="5" fillId="2" borderId="13" xfId="0" applyFont="1" applyFill="1" applyBorder="1" applyAlignment="1">
      <alignment horizontal="center" vertical="center" wrapText="1"/>
    </xf>
    <xf numFmtId="0" fontId="5" fillId="2" borderId="4" xfId="0" applyFont="1" applyFill="1" applyBorder="1" applyAlignment="1">
      <alignment horizontal="center" vertical="center" wrapText="1" shrinkToFit="1"/>
    </xf>
    <xf numFmtId="49" fontId="7" fillId="4" borderId="4" xfId="0" applyNumberFormat="1" applyFont="1" applyFill="1" applyBorder="1" applyAlignment="1">
      <alignment horizontal="center" vertical="center"/>
    </xf>
    <xf numFmtId="49" fontId="7" fillId="4" borderId="25" xfId="0" applyNumberFormat="1" applyFont="1" applyFill="1" applyBorder="1" applyAlignment="1">
      <alignment horizontal="center" vertical="center" shrinkToFit="1"/>
    </xf>
    <xf numFmtId="0" fontId="20" fillId="0" borderId="0" xfId="3" applyFont="1">
      <alignment vertical="center"/>
    </xf>
    <xf numFmtId="0" fontId="20" fillId="0" borderId="0" xfId="3" applyFont="1" applyAlignment="1">
      <alignment horizontal="right" vertical="center"/>
    </xf>
    <xf numFmtId="0" fontId="21" fillId="0" borderId="0" xfId="3" applyFont="1" applyAlignment="1">
      <alignment horizontal="center" vertical="center"/>
    </xf>
    <xf numFmtId="0" fontId="22" fillId="0" borderId="0" xfId="3" applyFont="1">
      <alignment vertical="center"/>
    </xf>
    <xf numFmtId="0" fontId="22" fillId="0" borderId="68" xfId="3" applyFont="1" applyBorder="1">
      <alignment vertical="center"/>
    </xf>
    <xf numFmtId="0" fontId="22" fillId="0" borderId="0" xfId="3" applyFont="1" applyAlignment="1">
      <alignment horizontal="left" vertical="center"/>
    </xf>
    <xf numFmtId="0" fontId="22" fillId="0" borderId="77" xfId="3" applyFont="1" applyBorder="1" applyAlignment="1">
      <alignment horizontal="center" vertical="center"/>
    </xf>
    <xf numFmtId="0" fontId="22" fillId="0" borderId="0" xfId="3" applyFont="1" applyAlignment="1">
      <alignment horizontal="center" vertical="center"/>
    </xf>
    <xf numFmtId="0" fontId="22" fillId="0" borderId="0" xfId="3" applyFont="1" applyAlignment="1">
      <alignment horizontal="center" vertical="center" shrinkToFit="1"/>
    </xf>
    <xf numFmtId="0" fontId="22" fillId="0" borderId="0" xfId="3" applyFont="1" applyAlignment="1">
      <alignment horizontal="right" vertical="center"/>
    </xf>
    <xf numFmtId="0" fontId="23" fillId="0" borderId="100" xfId="3" applyFont="1" applyBorder="1" applyAlignment="1">
      <alignment horizontal="center" vertical="center" shrinkToFit="1"/>
    </xf>
    <xf numFmtId="0" fontId="23" fillId="0" borderId="103" xfId="3" applyFont="1" applyBorder="1" applyAlignment="1">
      <alignment horizontal="center" vertical="center" shrinkToFit="1"/>
    </xf>
    <xf numFmtId="0" fontId="20" fillId="0" borderId="0" xfId="3" applyFont="1" applyAlignment="1">
      <alignment vertical="center" wrapText="1"/>
    </xf>
    <xf numFmtId="0" fontId="26" fillId="0" borderId="0" xfId="3" applyFont="1">
      <alignment vertical="center"/>
    </xf>
    <xf numFmtId="0" fontId="20" fillId="0" borderId="0" xfId="3" applyFont="1" applyAlignment="1">
      <alignment horizontal="left" vertical="center"/>
    </xf>
    <xf numFmtId="0" fontId="21" fillId="0" borderId="0" xfId="3" applyFont="1" applyAlignment="1">
      <alignment horizontal="left" vertical="center"/>
    </xf>
    <xf numFmtId="0" fontId="23" fillId="0" borderId="0" xfId="3" applyFont="1" applyAlignment="1">
      <alignment horizontal="left" vertical="center" wrapText="1"/>
    </xf>
    <xf numFmtId="0" fontId="20" fillId="0" borderId="0" xfId="3" applyFont="1" applyAlignment="1">
      <alignment horizontal="left" vertical="center" wrapText="1"/>
    </xf>
    <xf numFmtId="0" fontId="26" fillId="0" borderId="0" xfId="3" applyFont="1" applyAlignment="1">
      <alignment horizontal="left" vertical="center"/>
    </xf>
    <xf numFmtId="0" fontId="22" fillId="0" borderId="107" xfId="3" applyFont="1" applyBorder="1" applyAlignment="1">
      <alignment horizontal="center" vertical="center" wrapText="1"/>
    </xf>
    <xf numFmtId="0" fontId="22" fillId="0" borderId="100" xfId="3" applyFont="1" applyBorder="1" applyAlignment="1">
      <alignment horizontal="center" vertical="center" shrinkToFit="1"/>
    </xf>
    <xf numFmtId="0" fontId="22" fillId="0" borderId="100" xfId="3" applyFont="1" applyBorder="1" applyAlignment="1">
      <alignment horizontal="center" vertical="center" wrapText="1"/>
    </xf>
    <xf numFmtId="0" fontId="26" fillId="0" borderId="100" xfId="3" applyFont="1" applyBorder="1" applyAlignment="1">
      <alignment horizontal="center" vertical="center" wrapText="1"/>
    </xf>
    <xf numFmtId="0" fontId="22" fillId="0" borderId="111" xfId="3" applyFont="1" applyBorder="1" applyAlignment="1">
      <alignment horizontal="center" vertical="center"/>
    </xf>
    <xf numFmtId="0" fontId="22" fillId="0" borderId="84" xfId="3" applyFont="1" applyBorder="1">
      <alignment vertical="center"/>
    </xf>
    <xf numFmtId="0" fontId="22" fillId="0" borderId="67" xfId="3" applyFont="1" applyBorder="1">
      <alignment vertical="center"/>
    </xf>
    <xf numFmtId="0" fontId="22" fillId="0" borderId="16" xfId="3" applyFont="1" applyBorder="1" applyAlignment="1">
      <alignment vertical="center" wrapText="1"/>
    </xf>
    <xf numFmtId="0" fontId="22" fillId="0" borderId="0" xfId="3" applyFont="1" applyAlignment="1">
      <alignment horizontal="left" vertical="center" wrapText="1"/>
    </xf>
    <xf numFmtId="184" fontId="7" fillId="3" borderId="6" xfId="0" applyNumberFormat="1" applyFont="1" applyFill="1" applyBorder="1" applyAlignment="1">
      <alignment horizontal="center" vertical="center"/>
    </xf>
    <xf numFmtId="2" fontId="7" fillId="3" borderId="6" xfId="0" applyNumberFormat="1" applyFont="1" applyFill="1" applyBorder="1" applyAlignment="1">
      <alignment horizontal="center" vertical="center"/>
    </xf>
    <xf numFmtId="2" fontId="13" fillId="0" borderId="61" xfId="0" applyNumberFormat="1" applyFont="1" applyBorder="1" applyAlignment="1">
      <alignment horizontal="center" vertical="center" shrinkToFit="1"/>
    </xf>
    <xf numFmtId="2" fontId="13" fillId="0" borderId="23" xfId="0" applyNumberFormat="1" applyFont="1" applyBorder="1" applyAlignment="1">
      <alignment horizontal="center" vertical="center" shrinkToFit="1"/>
    </xf>
    <xf numFmtId="176" fontId="7" fillId="4" borderId="6" xfId="0" applyNumberFormat="1" applyFont="1" applyFill="1" applyBorder="1" applyAlignment="1">
      <alignment horizontal="center" vertical="center" shrinkToFit="1"/>
    </xf>
    <xf numFmtId="176" fontId="13" fillId="0" borderId="61" xfId="0" applyNumberFormat="1" applyFont="1" applyBorder="1" applyAlignment="1">
      <alignment horizontal="center" vertical="center" shrinkToFit="1"/>
    </xf>
    <xf numFmtId="176" fontId="13" fillId="0" borderId="23" xfId="0" applyNumberFormat="1" applyFont="1" applyBorder="1" applyAlignment="1">
      <alignment horizontal="center" vertical="center" shrinkToFit="1"/>
    </xf>
    <xf numFmtId="176" fontId="7" fillId="4" borderId="4" xfId="0" applyNumberFormat="1" applyFont="1" applyFill="1" applyBorder="1" applyAlignment="1">
      <alignment horizontal="center" vertical="center" shrinkToFit="1"/>
    </xf>
    <xf numFmtId="0" fontId="22" fillId="0" borderId="85" xfId="3" applyFont="1" applyBorder="1" applyAlignment="1">
      <alignment horizontal="center" vertical="center"/>
    </xf>
    <xf numFmtId="0" fontId="22" fillId="0" borderId="67" xfId="3" applyFont="1" applyBorder="1" applyAlignment="1">
      <alignment vertical="center" shrinkToFit="1"/>
    </xf>
    <xf numFmtId="0" fontId="22" fillId="0" borderId="95" xfId="3" applyFont="1" applyBorder="1" applyAlignment="1" applyProtection="1">
      <alignment horizontal="center" vertical="center" shrinkToFit="1"/>
      <protection locked="0"/>
    </xf>
    <xf numFmtId="0" fontId="20" fillId="0" borderId="0" xfId="3" applyFont="1" applyAlignment="1">
      <alignment horizontal="right" vertical="center" wrapText="1"/>
    </xf>
    <xf numFmtId="0" fontId="21" fillId="0" borderId="0" xfId="3" applyFont="1" applyAlignment="1">
      <alignment horizontal="center" vertical="center" wrapText="1"/>
    </xf>
    <xf numFmtId="0" fontId="22" fillId="0" borderId="75" xfId="3" applyFont="1" applyBorder="1" applyProtection="1">
      <alignment vertical="center"/>
      <protection locked="0"/>
    </xf>
    <xf numFmtId="0" fontId="22" fillId="0" borderId="94" xfId="3" applyFont="1" applyBorder="1">
      <alignment vertical="center"/>
    </xf>
    <xf numFmtId="0" fontId="22" fillId="0" borderId="95" xfId="3" applyFont="1" applyBorder="1">
      <alignment vertical="center"/>
    </xf>
    <xf numFmtId="38" fontId="20" fillId="0" borderId="77" xfId="4" applyFont="1" applyBorder="1" applyAlignment="1" applyProtection="1">
      <alignment vertical="center"/>
    </xf>
    <xf numFmtId="38" fontId="20" fillId="0" borderId="85" xfId="4" applyFont="1" applyBorder="1" applyAlignment="1" applyProtection="1">
      <alignment vertical="center"/>
    </xf>
    <xf numFmtId="38" fontId="20" fillId="0" borderId="82" xfId="4" applyFont="1" applyBorder="1" applyAlignment="1" applyProtection="1">
      <alignment vertical="center"/>
    </xf>
    <xf numFmtId="0" fontId="22" fillId="0" borderId="77" xfId="3" applyFont="1" applyBorder="1">
      <alignment vertical="center"/>
    </xf>
    <xf numFmtId="0" fontId="22" fillId="0" borderId="75" xfId="3" applyFont="1" applyBorder="1">
      <alignment vertical="center"/>
    </xf>
    <xf numFmtId="0" fontId="22" fillId="0" borderId="76" xfId="3" applyFont="1" applyBorder="1">
      <alignment vertical="center"/>
    </xf>
    <xf numFmtId="0" fontId="20" fillId="0" borderId="77" xfId="3" applyFont="1" applyBorder="1">
      <alignment vertical="center"/>
    </xf>
    <xf numFmtId="0" fontId="20" fillId="0" borderId="85" xfId="3" applyFont="1" applyBorder="1">
      <alignment vertical="center"/>
    </xf>
    <xf numFmtId="0" fontId="20" fillId="0" borderId="122" xfId="3" applyFont="1" applyBorder="1">
      <alignment vertical="center"/>
    </xf>
    <xf numFmtId="0" fontId="20" fillId="0" borderId="16" xfId="3" applyFont="1" applyBorder="1" applyAlignment="1"/>
    <xf numFmtId="0" fontId="32" fillId="0" borderId="0" xfId="0" applyFont="1">
      <alignment vertical="center"/>
    </xf>
    <xf numFmtId="0" fontId="0" fillId="0" borderId="75" xfId="0" applyBorder="1">
      <alignment vertical="center"/>
    </xf>
    <xf numFmtId="0" fontId="0" fillId="0" borderId="78" xfId="0" applyBorder="1">
      <alignment vertical="center"/>
    </xf>
    <xf numFmtId="0" fontId="22" fillId="0" borderId="75" xfId="3" applyFont="1" applyBorder="1" applyAlignment="1" applyProtection="1">
      <alignment horizontal="center" vertical="center" shrinkToFit="1"/>
      <protection locked="0"/>
    </xf>
    <xf numFmtId="0" fontId="0" fillId="0" borderId="94" xfId="0" applyBorder="1" applyAlignment="1">
      <alignment vertical="center" shrinkToFit="1"/>
    </xf>
    <xf numFmtId="0" fontId="22" fillId="0" borderId="78" xfId="3" applyFont="1" applyBorder="1" applyAlignment="1" applyProtection="1">
      <alignment horizontal="center" vertical="center" shrinkToFit="1"/>
      <protection locked="0"/>
    </xf>
    <xf numFmtId="176" fontId="13" fillId="0" borderId="45" xfId="0" applyNumberFormat="1" applyFont="1" applyBorder="1" applyAlignment="1">
      <alignment horizontal="left" vertical="center"/>
    </xf>
    <xf numFmtId="176" fontId="7" fillId="4" borderId="48" xfId="0" applyNumberFormat="1" applyFont="1" applyFill="1" applyBorder="1" applyAlignment="1">
      <alignment horizontal="center" vertical="center" shrinkToFit="1"/>
    </xf>
    <xf numFmtId="0" fontId="7" fillId="3" borderId="26" xfId="0" applyFont="1" applyFill="1" applyBorder="1" applyAlignment="1">
      <alignment horizontal="center" vertical="center"/>
    </xf>
    <xf numFmtId="176" fontId="13" fillId="0" borderId="64" xfId="0" applyNumberFormat="1" applyFont="1" applyBorder="1" applyAlignment="1">
      <alignment horizontal="center" vertical="center" shrinkToFit="1"/>
    </xf>
    <xf numFmtId="176" fontId="13" fillId="0" borderId="40" xfId="0" applyNumberFormat="1" applyFont="1" applyBorder="1" applyAlignment="1">
      <alignment horizontal="center" vertical="center" shrinkToFit="1"/>
    </xf>
    <xf numFmtId="176" fontId="13" fillId="0" borderId="19" xfId="0" applyNumberFormat="1" applyFont="1" applyBorder="1" applyAlignment="1">
      <alignment horizontal="left" vertical="center" shrinkToFit="1"/>
    </xf>
    <xf numFmtId="0" fontId="22" fillId="0" borderId="75" xfId="3" applyFont="1" applyBorder="1" applyAlignment="1">
      <alignment horizontal="right" vertical="center"/>
    </xf>
    <xf numFmtId="0" fontId="20" fillId="0" borderId="95" xfId="3" applyFont="1" applyBorder="1">
      <alignment vertical="center"/>
    </xf>
    <xf numFmtId="0" fontId="20" fillId="0" borderId="78" xfId="3" applyFont="1" applyBorder="1">
      <alignment vertical="center"/>
    </xf>
    <xf numFmtId="0" fontId="26" fillId="0" borderId="75" xfId="3" applyFont="1" applyBorder="1" applyAlignment="1">
      <alignment wrapText="1"/>
    </xf>
    <xf numFmtId="2" fontId="7" fillId="3" borderId="20" xfId="0" applyNumberFormat="1" applyFont="1" applyFill="1" applyBorder="1" applyAlignment="1">
      <alignment horizontal="center" vertical="center"/>
    </xf>
    <xf numFmtId="2" fontId="7" fillId="3" borderId="21" xfId="0" applyNumberFormat="1" applyFont="1" applyFill="1" applyBorder="1" applyAlignment="1">
      <alignment horizontal="center" vertical="center"/>
    </xf>
    <xf numFmtId="0" fontId="0" fillId="4" borderId="4" xfId="0" applyFill="1" applyBorder="1" applyAlignment="1">
      <alignment horizontal="center" vertical="center"/>
    </xf>
    <xf numFmtId="185" fontId="13" fillId="0" borderId="59" xfId="0" applyNumberFormat="1" applyFont="1" applyBorder="1" applyAlignment="1">
      <alignment horizontal="center" vertical="center"/>
    </xf>
    <xf numFmtId="185" fontId="13" fillId="0" borderId="60" xfId="0" applyNumberFormat="1" applyFont="1" applyBorder="1" applyAlignment="1">
      <alignment horizontal="center" vertical="center"/>
    </xf>
    <xf numFmtId="185" fontId="13" fillId="0" borderId="20" xfId="0" applyNumberFormat="1" applyFont="1" applyBorder="1" applyAlignment="1">
      <alignment horizontal="center" vertical="center"/>
    </xf>
    <xf numFmtId="185" fontId="13" fillId="0" borderId="21" xfId="0" applyNumberFormat="1" applyFont="1" applyBorder="1" applyAlignment="1">
      <alignment horizontal="center" vertical="center"/>
    </xf>
    <xf numFmtId="185" fontId="13" fillId="0" borderId="62" xfId="0" applyNumberFormat="1" applyFont="1" applyBorder="1" applyAlignment="1">
      <alignment horizontal="center" vertical="center"/>
    </xf>
    <xf numFmtId="0" fontId="22" fillId="0" borderId="75" xfId="3" applyFont="1" applyBorder="1" applyAlignment="1">
      <alignment vertical="center" shrinkToFit="1"/>
    </xf>
    <xf numFmtId="0" fontId="22" fillId="0" borderId="82" xfId="3" applyFont="1" applyBorder="1" applyAlignment="1">
      <alignment vertical="center" shrinkToFit="1"/>
    </xf>
    <xf numFmtId="0" fontId="22" fillId="0" borderId="80" xfId="3" applyFont="1" applyBorder="1" applyAlignment="1">
      <alignment vertical="center" shrinkToFit="1"/>
    </xf>
    <xf numFmtId="0" fontId="22" fillId="0" borderId="81" xfId="3" applyFont="1" applyBorder="1" applyAlignment="1">
      <alignment vertical="center" shrinkToFit="1"/>
    </xf>
    <xf numFmtId="0" fontId="23" fillId="0" borderId="111" xfId="3" applyFont="1" applyBorder="1">
      <alignment vertical="center"/>
    </xf>
    <xf numFmtId="0" fontId="22" fillId="0" borderId="82" xfId="3" applyFont="1" applyBorder="1">
      <alignment vertical="center"/>
    </xf>
    <xf numFmtId="0" fontId="23" fillId="0" borderId="80" xfId="3" applyFont="1" applyBorder="1">
      <alignment vertical="center"/>
    </xf>
    <xf numFmtId="0" fontId="23" fillId="0" borderId="144" xfId="3" applyFont="1" applyBorder="1">
      <alignment vertical="center"/>
    </xf>
    <xf numFmtId="0" fontId="22" fillId="0" borderId="80" xfId="3" applyFont="1" applyBorder="1">
      <alignment vertical="center"/>
    </xf>
    <xf numFmtId="0" fontId="22" fillId="0" borderId="144" xfId="3" applyFont="1" applyBorder="1">
      <alignment vertical="center"/>
    </xf>
    <xf numFmtId="0" fontId="23" fillId="0" borderId="81" xfId="3" applyFont="1" applyBorder="1">
      <alignment vertical="center"/>
    </xf>
    <xf numFmtId="0" fontId="22" fillId="0" borderId="145" xfId="3" applyFont="1" applyBorder="1">
      <alignment vertical="center"/>
    </xf>
    <xf numFmtId="0" fontId="23" fillId="0" borderId="146" xfId="3" applyFont="1" applyBorder="1">
      <alignment vertical="center"/>
    </xf>
    <xf numFmtId="0" fontId="23" fillId="0" borderId="147" xfId="3" applyFont="1" applyBorder="1">
      <alignment vertical="center"/>
    </xf>
    <xf numFmtId="0" fontId="22" fillId="0" borderId="146" xfId="3" applyFont="1" applyBorder="1">
      <alignment vertical="center"/>
    </xf>
    <xf numFmtId="0" fontId="22" fillId="0" borderId="147" xfId="3" applyFont="1" applyBorder="1">
      <alignment vertical="center"/>
    </xf>
    <xf numFmtId="0" fontId="23" fillId="0" borderId="145" xfId="3" applyFont="1" applyBorder="1">
      <alignment vertical="center"/>
    </xf>
    <xf numFmtId="0" fontId="22" fillId="0" borderId="111" xfId="3" applyFont="1" applyBorder="1">
      <alignment vertical="center"/>
    </xf>
    <xf numFmtId="0" fontId="23" fillId="0" borderId="0" xfId="3" applyFont="1">
      <alignment vertical="center"/>
    </xf>
    <xf numFmtId="0" fontId="23" fillId="0" borderId="84" xfId="3" applyFont="1" applyBorder="1">
      <alignment vertical="center"/>
    </xf>
    <xf numFmtId="0" fontId="20" fillId="0" borderId="146" xfId="3" applyFont="1" applyBorder="1">
      <alignment vertical="center"/>
    </xf>
    <xf numFmtId="0" fontId="22" fillId="0" borderId="85" xfId="3" applyFont="1" applyBorder="1">
      <alignment vertical="center"/>
    </xf>
    <xf numFmtId="0" fontId="22" fillId="0" borderId="86" xfId="3" applyFont="1" applyBorder="1">
      <alignment vertical="center"/>
    </xf>
    <xf numFmtId="0" fontId="22" fillId="0" borderId="144" xfId="3" applyFont="1" applyBorder="1" applyAlignment="1">
      <alignment horizontal="center" vertical="center"/>
    </xf>
    <xf numFmtId="0" fontId="20" fillId="0" borderId="86" xfId="3" applyFont="1" applyBorder="1">
      <alignment vertical="center"/>
    </xf>
    <xf numFmtId="0" fontId="22" fillId="0" borderId="89" xfId="3" applyFont="1" applyBorder="1">
      <alignment vertical="center"/>
    </xf>
    <xf numFmtId="0" fontId="23" fillId="0" borderId="85" xfId="3" applyFont="1" applyBorder="1">
      <alignment vertical="center"/>
    </xf>
    <xf numFmtId="0" fontId="26" fillId="0" borderId="86" xfId="3" applyFont="1" applyBorder="1">
      <alignment vertical="center"/>
    </xf>
    <xf numFmtId="0" fontId="23" fillId="0" borderId="89" xfId="3" applyFont="1" applyBorder="1">
      <alignment vertical="center"/>
    </xf>
    <xf numFmtId="0" fontId="22" fillId="0" borderId="0" xfId="3" applyFont="1" applyAlignment="1">
      <alignment horizontal="center" vertical="center" wrapText="1" shrinkToFit="1"/>
    </xf>
    <xf numFmtId="0" fontId="20" fillId="0" borderId="0" xfId="3" applyFont="1" applyAlignment="1">
      <alignment horizontal="center" vertical="center"/>
    </xf>
    <xf numFmtId="0" fontId="25" fillId="0" borderId="75" xfId="3" applyFont="1" applyBorder="1" applyAlignment="1">
      <alignment vertical="center" shrinkToFit="1"/>
    </xf>
    <xf numFmtId="0" fontId="25" fillId="0" borderId="96" xfId="3" applyFont="1" applyBorder="1" applyAlignment="1">
      <alignment vertical="center" wrapText="1"/>
    </xf>
    <xf numFmtId="0" fontId="22" fillId="0" borderId="145" xfId="3" applyFont="1" applyBorder="1" applyAlignment="1">
      <alignment horizontal="center" vertical="center"/>
    </xf>
    <xf numFmtId="0" fontId="25" fillId="0" borderId="96" xfId="3" applyFont="1" applyBorder="1">
      <alignment vertical="center"/>
    </xf>
    <xf numFmtId="0" fontId="34" fillId="0" borderId="0" xfId="0" applyFont="1" applyAlignment="1">
      <alignment vertical="center" wrapText="1"/>
    </xf>
    <xf numFmtId="0" fontId="23" fillId="0" borderId="98" xfId="3" applyFont="1" applyBorder="1" applyAlignment="1">
      <alignment horizontal="center" vertical="center" shrinkToFit="1"/>
    </xf>
    <xf numFmtId="0" fontId="23" fillId="0" borderId="89" xfId="3" applyFont="1" applyBorder="1" applyAlignment="1">
      <alignment vertical="center" shrinkToFit="1"/>
    </xf>
    <xf numFmtId="0" fontId="23" fillId="0" borderId="76" xfId="3" applyFont="1" applyBorder="1" applyAlignment="1">
      <alignment vertical="center" shrinkToFit="1"/>
    </xf>
    <xf numFmtId="0" fontId="22" fillId="0" borderId="122" xfId="3" applyFont="1" applyBorder="1" applyAlignment="1">
      <alignment horizontal="center" vertical="center"/>
    </xf>
    <xf numFmtId="0" fontId="23" fillId="0" borderId="92" xfId="3" applyFont="1" applyBorder="1" applyAlignment="1">
      <alignment vertical="center" shrinkToFit="1"/>
    </xf>
    <xf numFmtId="0" fontId="13" fillId="0" borderId="0" xfId="1" applyFont="1" applyAlignment="1">
      <alignment horizontal="left" vertical="center" shrinkToFit="1"/>
    </xf>
    <xf numFmtId="0" fontId="13" fillId="0" borderId="0" xfId="1" applyFont="1" applyAlignment="1">
      <alignment horizontal="left" vertical="center"/>
    </xf>
    <xf numFmtId="0" fontId="7" fillId="0" borderId="0" xfId="1" applyFont="1" applyAlignment="1">
      <alignment horizontal="left" vertical="center" shrinkToFit="1"/>
    </xf>
    <xf numFmtId="0" fontId="13" fillId="0" borderId="0" xfId="0" applyFont="1" applyAlignment="1">
      <alignment horizontal="left" vertical="center" shrinkToFit="1"/>
    </xf>
    <xf numFmtId="0" fontId="22" fillId="0" borderId="78" xfId="3" applyFont="1" applyBorder="1">
      <alignment vertical="center"/>
    </xf>
    <xf numFmtId="38" fontId="22" fillId="0" borderId="91" xfId="4" applyFont="1" applyFill="1" applyBorder="1" applyAlignment="1" applyProtection="1">
      <alignment horizontal="left" vertical="center"/>
      <protection locked="0"/>
    </xf>
    <xf numFmtId="0" fontId="26" fillId="0" borderId="0" xfId="3" applyFont="1" applyAlignment="1">
      <alignment vertical="center" wrapText="1"/>
    </xf>
    <xf numFmtId="38" fontId="22" fillId="0" borderId="113" xfId="4" applyFont="1" applyBorder="1" applyAlignment="1" applyProtection="1">
      <alignment vertical="center"/>
    </xf>
    <xf numFmtId="0" fontId="22" fillId="0" borderId="91" xfId="3" applyFont="1" applyBorder="1">
      <alignment vertical="center"/>
    </xf>
    <xf numFmtId="38" fontId="22" fillId="0" borderId="123" xfId="4" applyFont="1" applyFill="1" applyBorder="1" applyAlignment="1" applyProtection="1">
      <alignment horizontal="left" vertical="center"/>
      <protection locked="0"/>
    </xf>
    <xf numFmtId="0" fontId="23" fillId="0" borderId="75" xfId="3" applyFont="1" applyBorder="1" applyAlignment="1" applyProtection="1">
      <alignment horizontal="center" vertical="center" shrinkToFit="1"/>
      <protection locked="0"/>
    </xf>
    <xf numFmtId="0" fontId="23" fillId="0" borderId="80" xfId="3" applyFont="1" applyBorder="1" applyAlignment="1">
      <alignment horizontal="right" vertical="top" shrinkToFit="1"/>
    </xf>
    <xf numFmtId="0" fontId="23" fillId="0" borderId="75" xfId="3" applyFont="1" applyBorder="1" applyAlignment="1">
      <alignment horizontal="right" vertical="top" shrinkToFit="1"/>
    </xf>
    <xf numFmtId="0" fontId="23" fillId="0" borderId="75" xfId="3" applyFont="1" applyBorder="1" applyAlignment="1">
      <alignment vertical="center" shrinkToFit="1"/>
    </xf>
    <xf numFmtId="0" fontId="26" fillId="0" borderId="78" xfId="3" applyFont="1" applyBorder="1" applyAlignment="1">
      <alignment vertical="center" shrinkToFit="1"/>
    </xf>
    <xf numFmtId="0" fontId="26" fillId="0" borderId="80" xfId="3" applyFont="1" applyBorder="1">
      <alignment vertical="center"/>
    </xf>
    <xf numFmtId="0" fontId="23" fillId="0" borderId="80" xfId="3" applyFont="1" applyBorder="1" applyAlignment="1">
      <alignment vertical="center" shrinkToFit="1"/>
    </xf>
    <xf numFmtId="0" fontId="26" fillId="0" borderId="83" xfId="3" applyFont="1" applyBorder="1" applyAlignment="1">
      <alignment vertical="center" shrinkToFit="1"/>
    </xf>
    <xf numFmtId="38" fontId="25" fillId="0" borderId="76" xfId="4" applyFont="1" applyBorder="1" applyAlignment="1" applyProtection="1">
      <alignment vertical="center" shrinkToFit="1"/>
    </xf>
    <xf numFmtId="38" fontId="25" fillId="0" borderId="92" xfId="4" applyFont="1" applyBorder="1" applyAlignment="1" applyProtection="1">
      <alignment vertical="center" shrinkToFit="1"/>
    </xf>
    <xf numFmtId="0" fontId="0" fillId="0" borderId="75" xfId="0" applyBorder="1" applyAlignment="1">
      <alignment vertical="center" shrinkToFit="1"/>
    </xf>
    <xf numFmtId="0" fontId="0" fillId="0" borderId="78" xfId="0" applyBorder="1" applyAlignment="1">
      <alignment vertical="center" shrinkToFit="1"/>
    </xf>
    <xf numFmtId="187" fontId="0" fillId="0" borderId="75" xfId="0" applyNumberFormat="1" applyBorder="1" applyAlignment="1">
      <alignment vertical="center" shrinkToFit="1"/>
    </xf>
    <xf numFmtId="189" fontId="13" fillId="0" borderId="59" xfId="0" applyNumberFormat="1" applyFont="1" applyBorder="1" applyAlignment="1">
      <alignment horizontal="center" vertical="center" shrinkToFit="1"/>
    </xf>
    <xf numFmtId="189" fontId="13" fillId="0" borderId="60" xfId="0" applyNumberFormat="1" applyFont="1" applyBorder="1" applyAlignment="1">
      <alignment horizontal="center" vertical="center" shrinkToFit="1"/>
    </xf>
    <xf numFmtId="0" fontId="7" fillId="0" borderId="43" xfId="0" applyFont="1" applyBorder="1" applyAlignment="1">
      <alignment horizontal="center" vertical="center"/>
    </xf>
    <xf numFmtId="0" fontId="7" fillId="0" borderId="19" xfId="0" applyFont="1" applyBorder="1" applyAlignment="1">
      <alignment horizontal="left" vertical="center" wrapText="1"/>
    </xf>
    <xf numFmtId="0" fontId="7" fillId="0" borderId="45" xfId="0" applyFont="1" applyBorder="1" applyAlignment="1">
      <alignment horizontal="left" vertical="center" wrapText="1"/>
    </xf>
    <xf numFmtId="186" fontId="13" fillId="0" borderId="60" xfId="0" applyNumberFormat="1" applyFont="1" applyBorder="1" applyAlignment="1">
      <alignment horizontal="center" vertical="center" shrinkToFit="1"/>
    </xf>
    <xf numFmtId="0" fontId="5" fillId="0" borderId="164" xfId="0" applyFont="1" applyBorder="1" applyAlignment="1">
      <alignment horizontal="right" vertical="center"/>
    </xf>
    <xf numFmtId="0" fontId="13" fillId="0" borderId="165" xfId="1" applyFont="1" applyBorder="1" applyAlignment="1">
      <alignment horizontal="left" vertical="center" shrinkToFit="1"/>
    </xf>
    <xf numFmtId="0" fontId="5" fillId="0" borderId="166" xfId="0" applyFont="1" applyBorder="1" applyAlignment="1">
      <alignment horizontal="right" vertical="center"/>
    </xf>
    <xf numFmtId="0" fontId="13" fillId="0" borderId="167" xfId="1" applyFont="1" applyBorder="1" applyAlignment="1">
      <alignment horizontal="left" vertical="center" shrinkToFit="1"/>
    </xf>
    <xf numFmtId="0" fontId="13" fillId="0" borderId="167" xfId="1" applyFont="1" applyBorder="1" applyAlignment="1">
      <alignment horizontal="left" vertical="center"/>
    </xf>
    <xf numFmtId="0" fontId="7" fillId="0" borderId="167" xfId="1" applyFont="1" applyBorder="1" applyAlignment="1">
      <alignment horizontal="left" vertical="center" shrinkToFit="1"/>
    </xf>
    <xf numFmtId="0" fontId="13" fillId="0" borderId="167" xfId="0" applyFont="1" applyBorder="1" applyAlignment="1">
      <alignment horizontal="left" vertical="center" shrinkToFit="1"/>
    </xf>
    <xf numFmtId="0" fontId="7" fillId="0" borderId="167" xfId="0" applyFont="1" applyBorder="1" applyAlignment="1">
      <alignment horizontal="left" vertical="center" shrinkToFit="1"/>
    </xf>
    <xf numFmtId="0" fontId="5" fillId="0" borderId="168" xfId="0" applyFont="1" applyBorder="1" applyAlignment="1">
      <alignment horizontal="right" vertical="center"/>
    </xf>
    <xf numFmtId="0" fontId="13" fillId="0" borderId="169" xfId="0" applyFont="1" applyBorder="1" applyAlignment="1">
      <alignment horizontal="left" vertical="center" shrinkToFit="1"/>
    </xf>
    <xf numFmtId="0" fontId="5" fillId="0" borderId="170" xfId="0" applyFont="1" applyBorder="1" applyAlignment="1">
      <alignment horizontal="right" vertical="center"/>
    </xf>
    <xf numFmtId="0" fontId="13" fillId="0" borderId="171" xfId="1" applyFont="1" applyBorder="1" applyAlignment="1">
      <alignment horizontal="left" vertical="center" shrinkToFit="1"/>
    </xf>
    <xf numFmtId="0" fontId="13" fillId="0" borderId="165" xfId="0" applyFont="1" applyBorder="1" applyAlignment="1">
      <alignment horizontal="left" vertical="center" shrinkToFit="1"/>
    </xf>
    <xf numFmtId="0" fontId="13" fillId="0" borderId="31" xfId="0" applyFont="1" applyBorder="1" applyAlignment="1">
      <alignment horizontal="center" vertical="center" shrinkToFit="1"/>
    </xf>
    <xf numFmtId="0" fontId="13" fillId="0" borderId="36" xfId="0" applyFont="1" applyBorder="1" applyAlignment="1">
      <alignment horizontal="center" vertical="center" shrinkToFit="1"/>
    </xf>
    <xf numFmtId="176" fontId="13" fillId="0" borderId="31" xfId="0" applyNumberFormat="1" applyFont="1" applyBorder="1" applyAlignment="1">
      <alignment horizontal="center" vertical="center" shrinkToFit="1"/>
    </xf>
    <xf numFmtId="176" fontId="13" fillId="0" borderId="41" xfId="0" applyNumberFormat="1" applyFont="1" applyBorder="1" applyAlignment="1">
      <alignment horizontal="left" vertical="center" shrinkToFit="1"/>
    </xf>
    <xf numFmtId="186" fontId="13" fillId="0" borderId="44" xfId="1" applyNumberFormat="1" applyFont="1" applyBorder="1" applyAlignment="1">
      <alignment horizontal="left" vertical="center" shrinkToFit="1"/>
    </xf>
    <xf numFmtId="14" fontId="13" fillId="0" borderId="12" xfId="0" applyNumberFormat="1" applyFont="1" applyBorder="1" applyAlignment="1">
      <alignment horizontal="center" vertical="center"/>
    </xf>
    <xf numFmtId="186" fontId="13" fillId="0" borderId="4" xfId="0" applyNumberFormat="1" applyFont="1" applyBorder="1" applyAlignment="1">
      <alignment horizontal="center" vertical="center" shrinkToFit="1"/>
    </xf>
    <xf numFmtId="186" fontId="13" fillId="0" borderId="44" xfId="0" applyNumberFormat="1" applyFont="1" applyBorder="1" applyAlignment="1">
      <alignment horizontal="left" vertical="center"/>
    </xf>
    <xf numFmtId="180" fontId="13" fillId="0" borderId="29" xfId="0" applyNumberFormat="1" applyFont="1" applyBorder="1" applyAlignment="1">
      <alignment horizontal="center" vertical="center"/>
    </xf>
    <xf numFmtId="0" fontId="13" fillId="0" borderId="10" xfId="0" applyFont="1" applyBorder="1" applyAlignment="1">
      <alignment horizontal="center" vertical="center" shrinkToFit="1"/>
    </xf>
    <xf numFmtId="176" fontId="13" fillId="0" borderId="10" xfId="0" applyNumberFormat="1" applyFont="1" applyBorder="1" applyAlignment="1">
      <alignment horizontal="center" vertical="center"/>
    </xf>
    <xf numFmtId="0" fontId="13" fillId="0" borderId="18" xfId="0" applyFont="1" applyBorder="1" applyAlignment="1">
      <alignment horizontal="center" vertical="center" shrinkToFit="1"/>
    </xf>
    <xf numFmtId="0" fontId="13" fillId="0" borderId="29" xfId="0" applyFont="1" applyBorder="1" applyAlignment="1">
      <alignment horizontal="left" vertical="center" shrinkToFit="1"/>
    </xf>
    <xf numFmtId="1" fontId="13" fillId="0" borderId="10" xfId="0" applyNumberFormat="1" applyFont="1" applyBorder="1" applyAlignment="1">
      <alignment horizontal="center" vertical="center"/>
    </xf>
    <xf numFmtId="176" fontId="13" fillId="0" borderId="10" xfId="0" applyNumberFormat="1" applyFont="1" applyBorder="1" applyAlignment="1">
      <alignment horizontal="center" vertical="center" shrinkToFit="1"/>
    </xf>
    <xf numFmtId="2" fontId="13" fillId="0" borderId="10" xfId="0" applyNumberFormat="1" applyFont="1" applyBorder="1" applyAlignment="1">
      <alignment horizontal="center" vertical="center" shrinkToFit="1"/>
    </xf>
    <xf numFmtId="176" fontId="13" fillId="0" borderId="18" xfId="0" applyNumberFormat="1" applyFont="1" applyBorder="1" applyAlignment="1">
      <alignment horizontal="center" vertical="center"/>
    </xf>
    <xf numFmtId="176" fontId="13" fillId="0" borderId="42" xfId="0" applyNumberFormat="1" applyFont="1" applyBorder="1" applyAlignment="1">
      <alignment horizontal="left" vertical="center" shrinkToFit="1"/>
    </xf>
    <xf numFmtId="0" fontId="13" fillId="0" borderId="30" xfId="0" applyFont="1" applyBorder="1" applyAlignment="1">
      <alignment horizontal="center" vertical="center" shrinkToFit="1"/>
    </xf>
    <xf numFmtId="186" fontId="13" fillId="0" borderId="12" xfId="0" applyNumberFormat="1" applyFont="1" applyBorder="1" applyAlignment="1">
      <alignment horizontal="center" vertical="center" shrinkToFit="1"/>
    </xf>
    <xf numFmtId="176" fontId="13" fillId="0" borderId="30" xfId="0" applyNumberFormat="1" applyFont="1" applyBorder="1" applyAlignment="1">
      <alignment horizontal="center" vertical="center" shrinkToFit="1"/>
    </xf>
    <xf numFmtId="176" fontId="13" fillId="0" borderId="35" xfId="0" applyNumberFormat="1" applyFont="1" applyBorder="1" applyAlignment="1">
      <alignment horizontal="center" vertical="center" shrinkToFit="1"/>
    </xf>
    <xf numFmtId="0" fontId="13" fillId="0" borderId="35" xfId="0" applyFont="1" applyBorder="1" applyAlignment="1">
      <alignment horizontal="center" vertical="center" shrinkToFit="1"/>
    </xf>
    <xf numFmtId="2" fontId="13" fillId="0" borderId="34" xfId="0" applyNumberFormat="1" applyFont="1" applyBorder="1" applyAlignment="1">
      <alignment horizontal="center" vertical="center" shrinkToFit="1"/>
    </xf>
    <xf numFmtId="0" fontId="13" fillId="0" borderId="46" xfId="0" applyFont="1" applyBorder="1" applyAlignment="1">
      <alignment horizontal="center" vertical="center" shrinkToFit="1"/>
    </xf>
    <xf numFmtId="176" fontId="13" fillId="0" borderId="34" xfId="0" applyNumberFormat="1" applyFont="1" applyBorder="1" applyAlignment="1">
      <alignment horizontal="center" vertical="center" shrinkToFit="1"/>
    </xf>
    <xf numFmtId="176" fontId="13" fillId="0" borderId="66" xfId="0" applyNumberFormat="1" applyFont="1" applyBorder="1" applyAlignment="1">
      <alignment horizontal="center" vertical="center" shrinkToFit="1"/>
    </xf>
    <xf numFmtId="186" fontId="13" fillId="0" borderId="6" xfId="0" applyNumberFormat="1" applyFont="1" applyBorder="1" applyAlignment="1">
      <alignment horizontal="center" vertical="center" shrinkToFit="1"/>
    </xf>
    <xf numFmtId="0" fontId="13" fillId="0" borderId="26" xfId="0" applyFont="1" applyBorder="1" applyAlignment="1">
      <alignment horizontal="center" vertical="center" shrinkToFit="1"/>
    </xf>
    <xf numFmtId="176" fontId="13" fillId="0" borderId="10" xfId="0" applyNumberFormat="1" applyFont="1" applyBorder="1" applyAlignment="1">
      <alignment horizontal="right" vertical="center"/>
    </xf>
    <xf numFmtId="0" fontId="13" fillId="0" borderId="18" xfId="1" applyFont="1" applyBorder="1" applyAlignment="1">
      <alignment horizontal="center" vertical="center"/>
    </xf>
    <xf numFmtId="185" fontId="13" fillId="0" borderId="29" xfId="0" applyNumberFormat="1" applyFont="1" applyBorder="1" applyAlignment="1">
      <alignment horizontal="right" vertical="center"/>
    </xf>
    <xf numFmtId="185" fontId="13" fillId="0" borderId="10" xfId="0" applyNumberFormat="1" applyFont="1" applyBorder="1" applyAlignment="1">
      <alignment horizontal="right" vertical="center"/>
    </xf>
    <xf numFmtId="0" fontId="13" fillId="0" borderId="10" xfId="0" applyFont="1" applyBorder="1" applyAlignment="1">
      <alignment horizontal="right" vertical="center"/>
    </xf>
    <xf numFmtId="176" fontId="13" fillId="0" borderId="10" xfId="0" applyNumberFormat="1" applyFont="1" applyBorder="1" applyAlignment="1">
      <alignment horizontal="right" vertical="center" shrinkToFit="1"/>
    </xf>
    <xf numFmtId="176" fontId="13" fillId="0" borderId="18" xfId="0" applyNumberFormat="1" applyFont="1" applyBorder="1" applyAlignment="1">
      <alignment horizontal="right" vertical="center"/>
    </xf>
    <xf numFmtId="0" fontId="13" fillId="0" borderId="8" xfId="0" applyFont="1" applyBorder="1" applyAlignment="1">
      <alignment horizontal="left" vertical="center" shrinkToFit="1"/>
    </xf>
    <xf numFmtId="0" fontId="13" fillId="0" borderId="18" xfId="0" applyFont="1" applyBorder="1" applyAlignment="1">
      <alignment horizontal="left" vertical="center" shrinkToFit="1"/>
    </xf>
    <xf numFmtId="0" fontId="7" fillId="0" borderId="67" xfId="0" applyFont="1" applyBorder="1" applyAlignment="1">
      <alignment vertical="center" wrapText="1"/>
    </xf>
    <xf numFmtId="0" fontId="13" fillId="0" borderId="12" xfId="0" applyFont="1" applyBorder="1" applyAlignment="1">
      <alignment horizontal="center" vertical="center"/>
    </xf>
    <xf numFmtId="186" fontId="13" fillId="0" borderId="13" xfId="0" applyNumberFormat="1" applyFont="1" applyBorder="1" applyAlignment="1">
      <alignment horizontal="center" vertical="center" shrinkToFit="1"/>
    </xf>
    <xf numFmtId="186" fontId="7" fillId="0" borderId="26" xfId="0" applyNumberFormat="1" applyFont="1" applyBorder="1" applyAlignment="1">
      <alignment horizontal="left" vertical="center" shrinkToFit="1"/>
    </xf>
    <xf numFmtId="49" fontId="13" fillId="0" borderId="4" xfId="0" applyNumberFormat="1" applyFont="1" applyBorder="1" applyAlignment="1">
      <alignment horizontal="center" vertical="center"/>
    </xf>
    <xf numFmtId="185" fontId="13" fillId="0" borderId="29" xfId="0" applyNumberFormat="1" applyFont="1" applyBorder="1" applyAlignment="1">
      <alignment horizontal="center" vertical="center"/>
    </xf>
    <xf numFmtId="185" fontId="13" fillId="0" borderId="10" xfId="0" applyNumberFormat="1" applyFont="1" applyBorder="1" applyAlignment="1">
      <alignment horizontal="center" vertical="center"/>
    </xf>
    <xf numFmtId="185" fontId="13" fillId="0" borderId="18" xfId="0" applyNumberFormat="1" applyFont="1" applyBorder="1" applyAlignment="1">
      <alignment horizontal="center" vertical="center"/>
    </xf>
    <xf numFmtId="38" fontId="13" fillId="0" borderId="60" xfId="2" applyFont="1" applyFill="1" applyBorder="1" applyAlignment="1">
      <alignment horizontal="center" vertical="center" shrinkToFit="1"/>
    </xf>
    <xf numFmtId="38" fontId="13" fillId="0" borderId="62" xfId="2" applyFont="1" applyFill="1" applyBorder="1" applyAlignment="1">
      <alignment horizontal="center" vertical="center" shrinkToFit="1"/>
    </xf>
    <xf numFmtId="38" fontId="13" fillId="0" borderId="59" xfId="2" applyFont="1" applyFill="1" applyBorder="1" applyAlignment="1">
      <alignment horizontal="center" vertical="center" shrinkToFit="1"/>
    </xf>
    <xf numFmtId="0" fontId="13" fillId="0" borderId="29" xfId="0" applyFont="1" applyBorder="1" applyAlignment="1">
      <alignment horizontal="center" vertical="center" shrinkToFit="1"/>
    </xf>
    <xf numFmtId="180" fontId="13" fillId="0" borderId="10" xfId="0" applyNumberFormat="1" applyFont="1" applyBorder="1" applyAlignment="1">
      <alignment horizontal="center" vertical="center" shrinkToFit="1"/>
    </xf>
    <xf numFmtId="181" fontId="13" fillId="0" borderId="10" xfId="0" applyNumberFormat="1" applyFont="1" applyBorder="1" applyAlignment="1">
      <alignment horizontal="center" vertical="center" shrinkToFit="1"/>
    </xf>
    <xf numFmtId="49" fontId="13" fillId="0" borderId="10" xfId="0" applyNumberFormat="1" applyFont="1" applyBorder="1" applyAlignment="1">
      <alignment horizontal="center" vertical="center" shrinkToFit="1"/>
    </xf>
    <xf numFmtId="178" fontId="13" fillId="0" borderId="10" xfId="0" applyNumberFormat="1" applyFont="1" applyBorder="1" applyAlignment="1">
      <alignment horizontal="center" vertical="center" shrinkToFit="1"/>
    </xf>
    <xf numFmtId="178" fontId="13" fillId="0" borderId="18" xfId="0" applyNumberFormat="1" applyFont="1" applyBorder="1" applyAlignment="1">
      <alignment horizontal="center" vertical="center" shrinkToFit="1"/>
    </xf>
    <xf numFmtId="38" fontId="13" fillId="0" borderId="10" xfId="2" applyFont="1" applyFill="1" applyBorder="1" applyAlignment="1">
      <alignment horizontal="center" vertical="center" shrinkToFit="1"/>
    </xf>
    <xf numFmtId="38" fontId="13" fillId="0" borderId="18" xfId="2" applyFont="1" applyFill="1" applyBorder="1" applyAlignment="1">
      <alignment horizontal="center" vertical="center" shrinkToFit="1"/>
    </xf>
    <xf numFmtId="38" fontId="13" fillId="0" borderId="172" xfId="2" applyFont="1" applyFill="1" applyBorder="1" applyAlignment="1">
      <alignment horizontal="center" vertical="center" shrinkToFit="1"/>
    </xf>
    <xf numFmtId="0" fontId="13" fillId="0" borderId="4" xfId="2" applyNumberFormat="1" applyFont="1" applyFill="1" applyBorder="1" applyAlignment="1">
      <alignment horizontal="center" vertical="center" shrinkToFit="1"/>
    </xf>
    <xf numFmtId="0" fontId="13" fillId="0" borderId="13" xfId="2" applyNumberFormat="1" applyFont="1" applyFill="1" applyBorder="1" applyAlignment="1">
      <alignment horizontal="center" vertical="center" shrinkToFit="1"/>
    </xf>
    <xf numFmtId="0" fontId="13" fillId="0" borderId="3" xfId="2" applyNumberFormat="1" applyFont="1" applyFill="1" applyBorder="1" applyAlignment="1">
      <alignment horizontal="center" vertical="center" shrinkToFit="1"/>
    </xf>
    <xf numFmtId="38" fontId="13" fillId="0" borderId="4" xfId="2" applyFont="1" applyFill="1" applyBorder="1" applyAlignment="1">
      <alignment horizontal="center" vertical="center" shrinkToFit="1"/>
    </xf>
    <xf numFmtId="38" fontId="13" fillId="0" borderId="13" xfId="2" applyFont="1" applyFill="1" applyBorder="1" applyAlignment="1">
      <alignment horizontal="center" vertical="center" shrinkToFit="1"/>
    </xf>
    <xf numFmtId="20" fontId="13" fillId="0" borderId="10" xfId="0" applyNumberFormat="1" applyFont="1" applyBorder="1" applyAlignment="1">
      <alignment horizontal="center" vertical="center"/>
    </xf>
    <xf numFmtId="178" fontId="13" fillId="0" borderId="8" xfId="0" applyNumberFormat="1" applyFont="1" applyBorder="1" applyAlignment="1">
      <alignment horizontal="center" vertical="center" shrinkToFit="1"/>
    </xf>
    <xf numFmtId="0" fontId="13" fillId="0" borderId="172" xfId="0" applyFont="1" applyBorder="1" applyAlignment="1">
      <alignment horizontal="center" vertical="center" shrinkToFit="1"/>
    </xf>
    <xf numFmtId="0" fontId="13" fillId="0" borderId="42" xfId="0" applyFont="1" applyBorder="1" applyAlignment="1">
      <alignment vertical="center" wrapText="1"/>
    </xf>
    <xf numFmtId="181" fontId="13" fillId="0" borderId="4" xfId="0" applyNumberFormat="1" applyFont="1" applyBorder="1" applyAlignment="1">
      <alignment horizontal="center" vertical="center"/>
    </xf>
    <xf numFmtId="186" fontId="13" fillId="0" borderId="44" xfId="0" applyNumberFormat="1" applyFont="1" applyBorder="1" applyAlignment="1">
      <alignment vertical="center" wrapText="1"/>
    </xf>
    <xf numFmtId="0" fontId="22" fillId="0" borderId="75" xfId="3" applyFont="1" applyBorder="1" applyAlignment="1">
      <alignment horizontal="center" vertical="center"/>
    </xf>
    <xf numFmtId="0" fontId="22" fillId="0" borderId="118" xfId="3" applyFont="1" applyBorder="1" applyAlignment="1">
      <alignment horizontal="center" vertical="center"/>
    </xf>
    <xf numFmtId="186" fontId="13" fillId="0" borderId="25" xfId="1" applyNumberFormat="1" applyFont="1" applyBorder="1" applyAlignment="1">
      <alignment horizontal="left" vertical="center" shrinkToFit="1"/>
    </xf>
    <xf numFmtId="1" fontId="13" fillId="0" borderId="60" xfId="0" applyNumberFormat="1" applyFont="1" applyBorder="1" applyAlignment="1">
      <alignment horizontal="center" vertical="center"/>
    </xf>
    <xf numFmtId="2" fontId="13" fillId="0" borderId="60" xfId="0" applyNumberFormat="1" applyFont="1" applyBorder="1" applyAlignment="1">
      <alignment horizontal="center" vertical="center" shrinkToFit="1"/>
    </xf>
    <xf numFmtId="0" fontId="13" fillId="0" borderId="16" xfId="1" applyFont="1" applyBorder="1" applyAlignment="1">
      <alignment horizontal="left" vertical="center"/>
    </xf>
    <xf numFmtId="49" fontId="13" fillId="0" borderId="10" xfId="0" applyNumberFormat="1" applyFont="1" applyBorder="1" applyAlignment="1">
      <alignment vertical="center" shrinkToFit="1"/>
    </xf>
    <xf numFmtId="0" fontId="13" fillId="0" borderId="29" xfId="0" applyFont="1" applyBorder="1" applyAlignment="1">
      <alignment horizontal="right" vertical="center" shrinkToFit="1"/>
    </xf>
    <xf numFmtId="0" fontId="13" fillId="0" borderId="10" xfId="0" applyFont="1" applyBorder="1" applyAlignment="1">
      <alignment horizontal="right" vertical="center" shrinkToFit="1"/>
    </xf>
    <xf numFmtId="0" fontId="13" fillId="0" borderId="172" xfId="0" applyFont="1" applyBorder="1" applyAlignment="1">
      <alignment horizontal="right" vertical="center" shrinkToFit="1"/>
    </xf>
    <xf numFmtId="0" fontId="13" fillId="0" borderId="67" xfId="0" applyFont="1" applyBorder="1" applyAlignment="1">
      <alignment vertical="center" wrapText="1"/>
    </xf>
    <xf numFmtId="20" fontId="13" fillId="0" borderId="31" xfId="0" applyNumberFormat="1" applyFont="1" applyBorder="1" applyAlignment="1">
      <alignment horizontal="center" vertical="center"/>
    </xf>
    <xf numFmtId="49" fontId="13" fillId="0" borderId="31" xfId="0" applyNumberFormat="1" applyFont="1" applyBorder="1" applyAlignment="1">
      <alignment horizontal="center" vertical="center" shrinkToFit="1"/>
    </xf>
    <xf numFmtId="0" fontId="13" fillId="0" borderId="31" xfId="0" applyFont="1" applyBorder="1" applyAlignment="1">
      <alignment horizontal="center" vertical="center" wrapText="1"/>
    </xf>
    <xf numFmtId="0" fontId="13" fillId="0" borderId="31" xfId="0" applyFont="1" applyBorder="1" applyAlignment="1">
      <alignment horizontal="center" vertical="center"/>
    </xf>
    <xf numFmtId="0" fontId="13" fillId="0" borderId="36" xfId="0" applyFont="1" applyBorder="1" applyAlignment="1">
      <alignment horizontal="center" vertical="center"/>
    </xf>
    <xf numFmtId="0" fontId="13" fillId="0" borderId="41" xfId="0" applyFont="1" applyBorder="1" applyAlignment="1">
      <alignment vertical="center" wrapText="1"/>
    </xf>
    <xf numFmtId="0" fontId="13" fillId="0" borderId="10" xfId="0" applyFont="1" applyBorder="1" applyAlignment="1">
      <alignment horizontal="left" vertical="center" shrinkToFit="1"/>
    </xf>
    <xf numFmtId="176" fontId="13" fillId="0" borderId="172" xfId="0" applyNumberFormat="1" applyFont="1" applyBorder="1" applyAlignment="1">
      <alignment horizontal="center" vertical="center" shrinkToFit="1"/>
    </xf>
    <xf numFmtId="186" fontId="13" fillId="0" borderId="31" xfId="0" applyNumberFormat="1" applyFont="1" applyBorder="1" applyAlignment="1">
      <alignment horizontal="center" vertical="center" shrinkToFit="1"/>
    </xf>
    <xf numFmtId="49" fontId="13" fillId="0" borderId="8" xfId="0" applyNumberFormat="1" applyFont="1" applyBorder="1" applyAlignment="1">
      <alignment horizontal="center" vertical="center" shrinkToFit="1"/>
    </xf>
    <xf numFmtId="0" fontId="7" fillId="0" borderId="42" xfId="0" applyFont="1" applyBorder="1" applyAlignment="1">
      <alignment horizontal="left" vertical="center" wrapText="1"/>
    </xf>
    <xf numFmtId="0" fontId="13" fillId="0" borderId="34" xfId="0" applyFont="1" applyBorder="1" applyAlignment="1">
      <alignment horizontal="center" vertical="center" shrinkToFit="1"/>
    </xf>
    <xf numFmtId="189" fontId="13" fillId="0" borderId="30" xfId="0" applyNumberFormat="1" applyFont="1" applyBorder="1" applyAlignment="1">
      <alignment horizontal="center" vertical="center" shrinkToFit="1"/>
    </xf>
    <xf numFmtId="189" fontId="13" fillId="0" borderId="31" xfId="0" applyNumberFormat="1" applyFont="1" applyBorder="1" applyAlignment="1">
      <alignment horizontal="center" vertical="center" shrinkToFit="1"/>
    </xf>
    <xf numFmtId="20" fontId="13" fillId="0" borderId="36" xfId="0" applyNumberFormat="1" applyFont="1" applyBorder="1" applyAlignment="1">
      <alignment horizontal="center" vertical="center" shrinkToFit="1"/>
    </xf>
    <xf numFmtId="0" fontId="15" fillId="0" borderId="67" xfId="0" applyFont="1" applyBorder="1" applyAlignment="1">
      <alignment horizontal="left" vertical="center" wrapText="1"/>
    </xf>
    <xf numFmtId="186" fontId="13" fillId="0" borderId="26" xfId="0" applyNumberFormat="1" applyFont="1" applyBorder="1" applyAlignment="1">
      <alignment vertical="center" wrapText="1"/>
    </xf>
    <xf numFmtId="0" fontId="13" fillId="0" borderId="4" xfId="0" applyFont="1" applyBorder="1" applyAlignment="1">
      <alignment horizontal="center" vertical="center" wrapText="1"/>
    </xf>
    <xf numFmtId="186" fontId="7" fillId="0" borderId="44" xfId="0" applyNumberFormat="1" applyFont="1" applyBorder="1" applyAlignment="1">
      <alignment horizontal="left" vertical="center" wrapText="1"/>
    </xf>
    <xf numFmtId="38" fontId="13" fillId="0" borderId="4" xfId="0" applyNumberFormat="1" applyFont="1" applyBorder="1" applyAlignment="1">
      <alignment horizontal="center" vertical="center" shrinkToFit="1"/>
    </xf>
    <xf numFmtId="38" fontId="13" fillId="0" borderId="6" xfId="0" applyNumberFormat="1" applyFont="1" applyBorder="1" applyAlignment="1">
      <alignment horizontal="center" vertical="center" shrinkToFit="1"/>
    </xf>
    <xf numFmtId="189" fontId="13" fillId="0" borderId="12" xfId="0" applyNumberFormat="1" applyFont="1" applyBorder="1" applyAlignment="1">
      <alignment horizontal="center" vertical="center" shrinkToFit="1"/>
    </xf>
    <xf numFmtId="189" fontId="13" fillId="0" borderId="4" xfId="0" applyNumberFormat="1" applyFont="1" applyBorder="1" applyAlignment="1">
      <alignment horizontal="center" vertical="center" shrinkToFit="1"/>
    </xf>
    <xf numFmtId="186" fontId="15" fillId="0" borderId="26" xfId="0" applyNumberFormat="1" applyFont="1" applyBorder="1" applyAlignment="1">
      <alignment horizontal="left" vertical="center" wrapText="1"/>
    </xf>
    <xf numFmtId="20" fontId="13" fillId="0" borderId="60" xfId="0" applyNumberFormat="1" applyFont="1" applyBorder="1" applyAlignment="1">
      <alignment horizontal="center" vertical="center" shrinkToFit="1"/>
    </xf>
    <xf numFmtId="0" fontId="36" fillId="0" borderId="0" xfId="3" applyFont="1" applyAlignment="1" applyProtection="1">
      <alignment horizontal="left" vertical="center" shrinkToFit="1"/>
      <protection hidden="1"/>
    </xf>
    <xf numFmtId="0" fontId="37" fillId="0" borderId="0" xfId="3" applyFont="1">
      <alignment vertical="center"/>
    </xf>
    <xf numFmtId="0" fontId="36" fillId="0" borderId="0" xfId="3" applyFont="1" applyAlignment="1">
      <alignment horizontal="left" vertical="center"/>
    </xf>
    <xf numFmtId="0" fontId="39" fillId="0" borderId="0" xfId="3" applyFont="1" applyAlignment="1">
      <alignment horizontal="left" vertical="center" shrinkToFit="1"/>
    </xf>
    <xf numFmtId="0" fontId="36" fillId="0" borderId="0" xfId="3" applyFont="1" applyAlignment="1">
      <alignment horizontal="left" vertical="center" indent="10"/>
    </xf>
    <xf numFmtId="0" fontId="40" fillId="0" borderId="0" xfId="3" applyFont="1" applyAlignment="1">
      <alignment horizontal="left" vertical="center" wrapText="1"/>
    </xf>
    <xf numFmtId="0" fontId="39" fillId="0" borderId="0" xfId="3" applyFont="1" applyAlignment="1">
      <alignment horizontal="left" vertical="center" wrapText="1" shrinkToFit="1"/>
    </xf>
    <xf numFmtId="0" fontId="41" fillId="0" borderId="0" xfId="3" applyFont="1" applyAlignment="1">
      <alignment horizontal="left" vertical="center" wrapText="1" shrinkToFit="1"/>
    </xf>
    <xf numFmtId="0" fontId="37" fillId="0" borderId="0" xfId="3" applyFont="1" applyAlignment="1">
      <alignment horizontal="left" vertical="center"/>
    </xf>
    <xf numFmtId="0" fontId="39" fillId="0" borderId="0" xfId="3" applyFont="1" applyAlignment="1">
      <alignment horizontal="left" vertical="center" wrapText="1"/>
    </xf>
    <xf numFmtId="0" fontId="37" fillId="0" borderId="0" xfId="3" applyFont="1" applyAlignment="1">
      <alignment horizontal="left" vertical="center" wrapText="1"/>
    </xf>
    <xf numFmtId="0" fontId="36" fillId="0" borderId="0" xfId="3" applyFont="1" applyAlignment="1">
      <alignment horizontal="center" vertical="center"/>
    </xf>
    <xf numFmtId="0" fontId="36" fillId="0" borderId="0" xfId="3" applyFont="1">
      <alignment vertical="center"/>
    </xf>
    <xf numFmtId="0" fontId="42" fillId="0" borderId="0" xfId="3" applyFont="1" applyAlignment="1">
      <alignment horizontal="center" vertical="top"/>
    </xf>
    <xf numFmtId="0" fontId="37" fillId="0" borderId="0" xfId="3" applyFont="1" applyAlignment="1">
      <alignment vertical="center" wrapText="1"/>
    </xf>
    <xf numFmtId="0" fontId="36" fillId="0" borderId="0" xfId="3" applyFont="1" applyAlignment="1">
      <alignment vertical="center" shrinkToFit="1"/>
    </xf>
    <xf numFmtId="0" fontId="36" fillId="0" borderId="0" xfId="3" applyFont="1" applyAlignment="1">
      <alignment horizontal="center" vertical="center" shrinkToFit="1"/>
    </xf>
    <xf numFmtId="0" fontId="36" fillId="0" borderId="0" xfId="3" applyFont="1" applyAlignment="1">
      <alignment horizontal="left" vertical="center" wrapText="1"/>
    </xf>
    <xf numFmtId="0" fontId="36" fillId="0" borderId="0" xfId="3" applyFont="1" applyAlignment="1">
      <alignment vertical="center" wrapText="1"/>
    </xf>
    <xf numFmtId="0" fontId="36" fillId="0" borderId="0" xfId="3" applyFont="1" applyAlignment="1">
      <alignment horizontal="center" vertical="center" wrapText="1"/>
    </xf>
    <xf numFmtId="0" fontId="36" fillId="0" borderId="0" xfId="3" applyFont="1" applyAlignment="1">
      <alignment vertical="center" wrapText="1" shrinkToFit="1"/>
    </xf>
    <xf numFmtId="0" fontId="39" fillId="0" borderId="0" xfId="3" applyFont="1" applyAlignment="1">
      <alignment horizontal="center" vertical="center" wrapText="1" shrinkToFit="1"/>
    </xf>
    <xf numFmtId="0" fontId="37" fillId="0" borderId="0" xfId="3" applyFont="1" applyAlignment="1">
      <alignment horizontal="center" vertical="center" wrapText="1"/>
    </xf>
    <xf numFmtId="0" fontId="41" fillId="0" borderId="0" xfId="3" applyFont="1" applyAlignment="1">
      <alignment horizontal="left" vertical="center" wrapText="1"/>
    </xf>
    <xf numFmtId="0" fontId="37" fillId="0" borderId="16" xfId="3" applyFont="1" applyBorder="1">
      <alignment vertical="center"/>
    </xf>
    <xf numFmtId="0" fontId="42" fillId="0" borderId="0" xfId="3" applyFont="1" applyAlignment="1">
      <alignment horizontal="left" vertical="center" wrapText="1"/>
    </xf>
    <xf numFmtId="0" fontId="37" fillId="0" borderId="0" xfId="3" applyFont="1" applyAlignment="1">
      <alignment horizontal="center" vertical="center"/>
    </xf>
    <xf numFmtId="0" fontId="41" fillId="0" borderId="0" xfId="3" applyFont="1" applyAlignment="1">
      <alignment vertical="center" wrapText="1"/>
    </xf>
    <xf numFmtId="177" fontId="36" fillId="0" borderId="0" xfId="3" applyNumberFormat="1" applyFont="1" applyAlignment="1">
      <alignment vertical="center" shrinkToFit="1"/>
    </xf>
    <xf numFmtId="0" fontId="41" fillId="0" borderId="16" xfId="3" applyFont="1" applyBorder="1" applyAlignment="1">
      <alignment horizontal="left" vertical="center" wrapText="1"/>
    </xf>
    <xf numFmtId="190" fontId="13" fillId="0" borderId="13" xfId="0" applyNumberFormat="1" applyFont="1" applyBorder="1" applyAlignment="1">
      <alignment horizontal="center" vertical="center" shrinkToFit="1"/>
    </xf>
    <xf numFmtId="190" fontId="13" fillId="0" borderId="61" xfId="0" applyNumberFormat="1" applyFont="1" applyBorder="1" applyAlignment="1">
      <alignment horizontal="center" vertical="center" shrinkToFit="1"/>
    </xf>
    <xf numFmtId="190" fontId="13" fillId="0" borderId="62" xfId="0" applyNumberFormat="1" applyFont="1" applyBorder="1" applyAlignment="1">
      <alignment horizontal="center" vertical="center" shrinkToFit="1"/>
    </xf>
    <xf numFmtId="191" fontId="13" fillId="0" borderId="4" xfId="0" applyNumberFormat="1" applyFont="1" applyBorder="1" applyAlignment="1">
      <alignment horizontal="center" vertical="center"/>
    </xf>
    <xf numFmtId="0" fontId="22" fillId="0" borderId="118" xfId="3" applyFont="1" applyBorder="1" applyProtection="1">
      <alignment vertical="center"/>
      <protection locked="0"/>
    </xf>
    <xf numFmtId="0" fontId="22" fillId="0" borderId="118" xfId="3" applyFont="1" applyBorder="1">
      <alignment vertical="center"/>
    </xf>
    <xf numFmtId="0" fontId="20" fillId="0" borderId="119" xfId="3" applyFont="1" applyBorder="1">
      <alignment vertical="center"/>
    </xf>
    <xf numFmtId="187" fontId="0" fillId="0" borderId="78" xfId="0" applyNumberFormat="1" applyBorder="1" applyAlignment="1">
      <alignment vertical="center" shrinkToFit="1"/>
    </xf>
    <xf numFmtId="0" fontId="36" fillId="6" borderId="0" xfId="3" applyFont="1" applyFill="1" applyAlignment="1">
      <alignment horizontal="left" vertical="center" wrapText="1" shrinkToFit="1"/>
    </xf>
    <xf numFmtId="0" fontId="37" fillId="6" borderId="0" xfId="3" applyFont="1" applyFill="1">
      <alignment vertical="center"/>
    </xf>
    <xf numFmtId="0" fontId="7" fillId="6" borderId="12" xfId="0" applyFont="1" applyFill="1" applyBorder="1" applyAlignment="1">
      <alignment horizontal="center" vertical="center"/>
    </xf>
    <xf numFmtId="0" fontId="7" fillId="6" borderId="6" xfId="0" applyFont="1" applyFill="1" applyBorder="1" applyAlignment="1">
      <alignment horizontal="center" vertical="center"/>
    </xf>
    <xf numFmtId="176" fontId="7" fillId="6" borderId="12" xfId="0" applyNumberFormat="1" applyFont="1" applyFill="1" applyBorder="1" applyAlignment="1">
      <alignment horizontal="center" vertical="center"/>
    </xf>
    <xf numFmtId="176" fontId="7" fillId="6" borderId="6" xfId="0" applyNumberFormat="1" applyFont="1" applyFill="1" applyBorder="1" applyAlignment="1">
      <alignment horizontal="center" vertical="center"/>
    </xf>
    <xf numFmtId="1" fontId="7" fillId="6" borderId="12" xfId="0" applyNumberFormat="1" applyFont="1" applyFill="1" applyBorder="1" applyAlignment="1">
      <alignment horizontal="center" vertical="center"/>
    </xf>
    <xf numFmtId="1" fontId="7" fillId="6" borderId="6" xfId="0" applyNumberFormat="1" applyFont="1" applyFill="1" applyBorder="1" applyAlignment="1">
      <alignment horizontal="center" vertical="center"/>
    </xf>
    <xf numFmtId="0" fontId="7" fillId="6" borderId="20" xfId="0" applyFont="1" applyFill="1" applyBorder="1" applyAlignment="1">
      <alignment horizontal="center" vertical="center" shrinkToFit="1"/>
    </xf>
    <xf numFmtId="0" fontId="7" fillId="6" borderId="23" xfId="0" applyFont="1" applyFill="1" applyBorder="1" applyAlignment="1">
      <alignment horizontal="center" vertical="center" shrinkToFit="1"/>
    </xf>
    <xf numFmtId="178" fontId="13" fillId="6" borderId="59" xfId="0" applyNumberFormat="1" applyFont="1" applyFill="1" applyBorder="1" applyAlignment="1">
      <alignment horizontal="center" vertical="center" shrinkToFit="1"/>
    </xf>
    <xf numFmtId="178" fontId="13" fillId="6" borderId="61" xfId="0" applyNumberFormat="1" applyFont="1" applyFill="1" applyBorder="1" applyAlignment="1">
      <alignment horizontal="center" vertical="center" shrinkToFit="1"/>
    </xf>
    <xf numFmtId="178" fontId="13" fillId="6" borderId="14" xfId="0" applyNumberFormat="1" applyFont="1" applyFill="1" applyBorder="1" applyAlignment="1">
      <alignment horizontal="center" vertical="center" shrinkToFit="1"/>
    </xf>
    <xf numFmtId="178" fontId="13" fillId="6" borderId="11" xfId="0" applyNumberFormat="1" applyFont="1" applyFill="1" applyBorder="1" applyAlignment="1">
      <alignment horizontal="center" vertical="center" shrinkToFit="1"/>
    </xf>
    <xf numFmtId="0" fontId="13" fillId="6" borderId="12" xfId="0" applyFont="1" applyFill="1" applyBorder="1" applyAlignment="1">
      <alignment horizontal="center" vertical="center" shrinkToFit="1"/>
    </xf>
    <xf numFmtId="0" fontId="13" fillId="6" borderId="6" xfId="0" applyFont="1" applyFill="1" applyBorder="1" applyAlignment="1">
      <alignment horizontal="center" vertical="center" shrinkToFit="1"/>
    </xf>
    <xf numFmtId="178" fontId="13" fillId="6" borderId="20" xfId="0" applyNumberFormat="1" applyFont="1" applyFill="1" applyBorder="1" applyAlignment="1">
      <alignment horizontal="center" vertical="center" shrinkToFit="1"/>
    </xf>
    <xf numFmtId="178" fontId="13" fillId="6" borderId="23" xfId="0" applyNumberFormat="1" applyFont="1" applyFill="1" applyBorder="1" applyAlignment="1">
      <alignment horizontal="center" vertical="center" shrinkToFit="1"/>
    </xf>
    <xf numFmtId="0" fontId="7" fillId="6" borderId="13" xfId="0" applyFont="1" applyFill="1" applyBorder="1" applyAlignment="1">
      <alignment horizontal="center" vertical="center"/>
    </xf>
    <xf numFmtId="176" fontId="7" fillId="6" borderId="13" xfId="0" applyNumberFormat="1" applyFont="1" applyFill="1" applyBorder="1" applyAlignment="1">
      <alignment horizontal="center" vertical="center"/>
    </xf>
    <xf numFmtId="1" fontId="7" fillId="6" borderId="13" xfId="0" applyNumberFormat="1" applyFont="1" applyFill="1" applyBorder="1" applyAlignment="1">
      <alignment horizontal="center" vertical="center"/>
    </xf>
    <xf numFmtId="0" fontId="7" fillId="6" borderId="22" xfId="0" applyFont="1" applyFill="1" applyBorder="1" applyAlignment="1">
      <alignment horizontal="center" vertical="center" shrinkToFit="1"/>
    </xf>
    <xf numFmtId="178" fontId="13" fillId="6" borderId="62" xfId="0" applyNumberFormat="1" applyFont="1" applyFill="1" applyBorder="1" applyAlignment="1">
      <alignment horizontal="center" vertical="center" shrinkToFit="1"/>
    </xf>
    <xf numFmtId="178" fontId="13" fillId="6" borderId="15" xfId="0" applyNumberFormat="1" applyFont="1" applyFill="1" applyBorder="1" applyAlignment="1">
      <alignment horizontal="center" vertical="center" shrinkToFit="1"/>
    </xf>
    <xf numFmtId="0" fontId="13" fillId="6" borderId="13" xfId="0" applyFont="1" applyFill="1" applyBorder="1" applyAlignment="1">
      <alignment horizontal="center" vertical="center" shrinkToFit="1"/>
    </xf>
    <xf numFmtId="178" fontId="13" fillId="6" borderId="22" xfId="0" applyNumberFormat="1" applyFont="1" applyFill="1" applyBorder="1" applyAlignment="1">
      <alignment horizontal="center" vertical="center" shrinkToFit="1"/>
    </xf>
    <xf numFmtId="49" fontId="20" fillId="6" borderId="0" xfId="3" applyNumberFormat="1" applyFont="1" applyFill="1">
      <alignment vertical="center"/>
    </xf>
    <xf numFmtId="0" fontId="20" fillId="0" borderId="0" xfId="3" applyFont="1" applyAlignment="1" applyProtection="1">
      <alignment horizontal="center" vertical="center"/>
      <protection locked="0"/>
    </xf>
    <xf numFmtId="0" fontId="0" fillId="2" borderId="8" xfId="0" applyFill="1" applyBorder="1" applyAlignment="1">
      <alignment horizontal="center" vertical="center"/>
    </xf>
    <xf numFmtId="0" fontId="7" fillId="3" borderId="6" xfId="0" applyFont="1" applyFill="1" applyBorder="1" applyAlignment="1">
      <alignment horizontal="right" vertical="center" shrinkToFit="1"/>
    </xf>
    <xf numFmtId="1" fontId="7" fillId="3" borderId="6" xfId="0" applyNumberFormat="1" applyFont="1" applyFill="1" applyBorder="1" applyAlignment="1">
      <alignment horizontal="right" vertical="center" shrinkToFit="1"/>
    </xf>
    <xf numFmtId="1" fontId="7" fillId="3" borderId="23" xfId="0" applyNumberFormat="1" applyFont="1" applyFill="1" applyBorder="1" applyAlignment="1">
      <alignment horizontal="right" vertical="center" shrinkToFit="1"/>
    </xf>
    <xf numFmtId="0" fontId="13" fillId="0" borderId="8" xfId="0" applyFont="1" applyBorder="1" applyAlignment="1">
      <alignment horizontal="center" vertical="center" shrinkToFit="1"/>
    </xf>
    <xf numFmtId="0" fontId="13" fillId="0" borderId="23" xfId="0" applyFont="1" applyBorder="1" applyAlignment="1">
      <alignment horizontal="right" vertical="center" shrinkToFit="1"/>
    </xf>
    <xf numFmtId="0" fontId="0" fillId="0" borderId="5" xfId="0" applyBorder="1" applyAlignment="1">
      <alignment horizontal="center" vertical="center"/>
    </xf>
    <xf numFmtId="0" fontId="7" fillId="4" borderId="11" xfId="0" applyFont="1" applyFill="1" applyBorder="1" applyAlignment="1">
      <alignment horizontal="center" vertical="center" shrinkToFit="1"/>
    </xf>
    <xf numFmtId="0" fontId="7" fillId="0" borderId="44" xfId="0" applyFont="1" applyBorder="1" applyAlignment="1">
      <alignment vertical="center" shrinkToFit="1"/>
    </xf>
    <xf numFmtId="0" fontId="7" fillId="0" borderId="45" xfId="0" applyFont="1" applyBorder="1" applyAlignment="1">
      <alignment vertical="center" shrinkToFit="1"/>
    </xf>
    <xf numFmtId="0" fontId="13" fillId="0" borderId="19" xfId="0" applyFont="1" applyBorder="1" applyAlignment="1">
      <alignment vertical="center" wrapText="1" shrinkToFit="1"/>
    </xf>
    <xf numFmtId="0" fontId="13" fillId="0" borderId="42" xfId="0" applyFont="1" applyBorder="1" applyAlignment="1">
      <alignment vertical="center" wrapText="1" shrinkToFit="1"/>
    </xf>
    <xf numFmtId="0" fontId="13" fillId="0" borderId="44" xfId="0" applyFont="1" applyBorder="1" applyAlignment="1">
      <alignment vertical="center" wrapText="1" shrinkToFit="1"/>
    </xf>
    <xf numFmtId="0" fontId="11" fillId="0" borderId="45" xfId="0" applyFont="1" applyBorder="1" applyAlignment="1">
      <alignment vertical="center" wrapText="1" shrinkToFit="1"/>
    </xf>
    <xf numFmtId="0" fontId="0" fillId="7" borderId="5" xfId="0" applyFill="1" applyBorder="1" applyAlignment="1">
      <alignment horizontal="center" vertical="center"/>
    </xf>
    <xf numFmtId="186" fontId="13" fillId="0" borderId="3" xfId="0" applyNumberFormat="1" applyFont="1" applyBorder="1" applyAlignment="1">
      <alignment horizontal="center" vertical="center" shrinkToFit="1"/>
    </xf>
    <xf numFmtId="0" fontId="20" fillId="0" borderId="0" xfId="3" applyFont="1" applyAlignment="1">
      <alignment vertical="center" shrinkToFit="1"/>
    </xf>
    <xf numFmtId="190" fontId="13" fillId="7" borderId="4" xfId="0" applyNumberFormat="1" applyFont="1" applyFill="1" applyBorder="1" applyAlignment="1">
      <alignment horizontal="center" vertical="center" shrinkToFit="1"/>
    </xf>
    <xf numFmtId="190" fontId="13" fillId="7" borderId="6" xfId="0" applyNumberFormat="1" applyFont="1" applyFill="1" applyBorder="1" applyAlignment="1">
      <alignment horizontal="center" vertical="center" shrinkToFit="1"/>
    </xf>
    <xf numFmtId="0" fontId="45" fillId="0" borderId="0" xfId="0" applyFont="1" applyAlignment="1">
      <alignment horizontal="right" vertical="center"/>
    </xf>
    <xf numFmtId="0" fontId="45" fillId="0" borderId="0" xfId="0" applyFont="1" applyAlignment="1">
      <alignment horizontal="left" vertical="center"/>
    </xf>
    <xf numFmtId="0" fontId="45" fillId="0" borderId="0" xfId="0" applyFont="1">
      <alignment vertical="center"/>
    </xf>
    <xf numFmtId="49" fontId="45" fillId="0" borderId="0" xfId="0" applyNumberFormat="1" applyFont="1">
      <alignment vertical="center"/>
    </xf>
    <xf numFmtId="0" fontId="48" fillId="0" borderId="0" xfId="1" applyFont="1" applyAlignment="1">
      <alignment horizontal="left" vertical="center" shrinkToFit="1"/>
    </xf>
    <xf numFmtId="0" fontId="48" fillId="0" borderId="0" xfId="0" applyFont="1">
      <alignment vertical="center"/>
    </xf>
    <xf numFmtId="0" fontId="48" fillId="0" borderId="0" xfId="1" applyFont="1" applyAlignment="1">
      <alignment horizontal="left" vertical="center"/>
    </xf>
    <xf numFmtId="0" fontId="45" fillId="0" borderId="0" xfId="1" applyFont="1" applyAlignment="1">
      <alignment horizontal="left" vertical="center" shrinkToFit="1"/>
    </xf>
    <xf numFmtId="0" fontId="48" fillId="0" borderId="0" xfId="0" applyFont="1" applyAlignment="1">
      <alignment horizontal="right" vertical="center"/>
    </xf>
    <xf numFmtId="0" fontId="48" fillId="0" borderId="0" xfId="0" applyFont="1" applyAlignment="1">
      <alignment horizontal="left" vertical="center" shrinkToFit="1"/>
    </xf>
    <xf numFmtId="0" fontId="45" fillId="0" borderId="0" xfId="0" applyFont="1" applyAlignment="1">
      <alignment horizontal="left" vertical="center" shrinkToFit="1"/>
    </xf>
    <xf numFmtId="0" fontId="51" fillId="0" borderId="0" xfId="1" applyFont="1" applyAlignment="1">
      <alignment horizontal="left" vertical="center"/>
    </xf>
    <xf numFmtId="0" fontId="46" fillId="0" borderId="0" xfId="0" applyFont="1" applyAlignment="1">
      <alignment horizontal="left" vertical="center"/>
    </xf>
    <xf numFmtId="0" fontId="49" fillId="0" borderId="0" xfId="0" applyFont="1">
      <alignment vertical="center"/>
    </xf>
    <xf numFmtId="0" fontId="54" fillId="0" borderId="0" xfId="0" applyFont="1" applyAlignment="1">
      <alignment horizontal="left" vertical="center"/>
    </xf>
    <xf numFmtId="0" fontId="55" fillId="0" borderId="0" xfId="0" applyFont="1">
      <alignment vertical="center"/>
    </xf>
    <xf numFmtId="38" fontId="25" fillId="0" borderId="89" xfId="4" applyFont="1" applyBorder="1" applyAlignment="1" applyProtection="1">
      <alignment vertical="center" shrinkToFit="1"/>
    </xf>
    <xf numFmtId="0" fontId="25" fillId="0" borderId="76" xfId="3" applyFont="1" applyBorder="1" applyAlignment="1">
      <alignment vertical="center" shrinkToFit="1"/>
    </xf>
    <xf numFmtId="0" fontId="44" fillId="0" borderId="0" xfId="3" applyFont="1" applyAlignment="1" applyProtection="1">
      <alignment horizontal="center" vertical="center"/>
      <protection locked="0"/>
    </xf>
    <xf numFmtId="0" fontId="20" fillId="0" borderId="67" xfId="3" applyFont="1" applyBorder="1" applyAlignment="1" applyProtection="1">
      <alignment horizontal="center" vertical="center"/>
      <protection locked="0"/>
    </xf>
    <xf numFmtId="0" fontId="22" fillId="0" borderId="86" xfId="3" applyFont="1" applyBorder="1" applyAlignment="1">
      <alignment horizontal="left" vertical="center"/>
    </xf>
    <xf numFmtId="0" fontId="22" fillId="0" borderId="80" xfId="3" applyFont="1" applyBorder="1" applyAlignment="1">
      <alignment horizontal="center" vertical="center"/>
    </xf>
    <xf numFmtId="0" fontId="22" fillId="0" borderId="86" xfId="3" applyFont="1" applyBorder="1" applyAlignment="1">
      <alignment horizontal="center" vertical="center"/>
    </xf>
    <xf numFmtId="0" fontId="22" fillId="0" borderId="87" xfId="3" applyFont="1" applyBorder="1" applyAlignment="1">
      <alignment horizontal="center" vertical="center"/>
    </xf>
    <xf numFmtId="0" fontId="23" fillId="0" borderId="0" xfId="3" applyFont="1" applyAlignment="1">
      <alignment horizontal="left" vertical="center" wrapText="1" shrinkToFit="1"/>
    </xf>
    <xf numFmtId="0" fontId="22" fillId="0" borderId="0" xfId="3" applyFont="1" applyAlignment="1">
      <alignment vertical="center" shrinkToFit="1"/>
    </xf>
    <xf numFmtId="0" fontId="23" fillId="0" borderId="181" xfId="3" applyFont="1" applyBorder="1">
      <alignment vertical="center"/>
    </xf>
    <xf numFmtId="0" fontId="26" fillId="0" borderId="111" xfId="3" applyFont="1" applyBorder="1">
      <alignment vertical="center"/>
    </xf>
    <xf numFmtId="0" fontId="26" fillId="0" borderId="78" xfId="3" applyFont="1" applyBorder="1" applyAlignment="1">
      <alignment vertical="center" wrapText="1"/>
    </xf>
    <xf numFmtId="0" fontId="26" fillId="0" borderId="83" xfId="3" applyFont="1" applyBorder="1" applyAlignment="1">
      <alignment vertical="center" wrapText="1"/>
    </xf>
    <xf numFmtId="0" fontId="26" fillId="0" borderId="75" xfId="3" applyFont="1" applyBorder="1" applyProtection="1">
      <alignment vertical="center"/>
      <protection locked="0"/>
    </xf>
    <xf numFmtId="0" fontId="26" fillId="0" borderId="91" xfId="3" applyFont="1" applyBorder="1" applyProtection="1">
      <alignment vertical="center"/>
      <protection locked="0"/>
    </xf>
    <xf numFmtId="49" fontId="36" fillId="0" borderId="16" xfId="3" applyNumberFormat="1" applyFont="1" applyBorder="1" applyAlignment="1">
      <alignment horizontal="left" vertical="center" wrapText="1" shrinkToFit="1"/>
    </xf>
    <xf numFmtId="0" fontId="38" fillId="0" borderId="16" xfId="0" applyFont="1" applyBorder="1" applyAlignment="1">
      <alignment horizontal="left" vertical="center" shrinkToFit="1"/>
    </xf>
    <xf numFmtId="0" fontId="22" fillId="0" borderId="82" xfId="3" applyFont="1" applyBorder="1" applyAlignment="1" applyProtection="1">
      <alignment horizontal="center" vertical="center"/>
      <protection locked="0"/>
    </xf>
    <xf numFmtId="0" fontId="0" fillId="0" borderId="80" xfId="0" applyBorder="1" applyAlignment="1">
      <alignment horizontal="center" vertical="center"/>
    </xf>
    <xf numFmtId="0" fontId="22" fillId="0" borderId="80" xfId="3" applyFont="1" applyBorder="1" applyAlignment="1" applyProtection="1">
      <alignment horizontal="center" vertical="center"/>
      <protection locked="0"/>
    </xf>
    <xf numFmtId="0" fontId="0" fillId="0" borderId="81" xfId="0" applyBorder="1" applyAlignment="1">
      <alignment horizontal="center" vertical="center"/>
    </xf>
    <xf numFmtId="0" fontId="22" fillId="0" borderId="86" xfId="3" applyFont="1" applyBorder="1" applyAlignment="1" applyProtection="1">
      <alignment horizontal="center" vertical="center"/>
      <protection locked="0"/>
    </xf>
    <xf numFmtId="0" fontId="22" fillId="0" borderId="80" xfId="3" applyFont="1" applyBorder="1" applyAlignment="1" applyProtection="1">
      <alignment horizontal="center" vertical="center" shrinkToFit="1"/>
      <protection locked="0"/>
    </xf>
    <xf numFmtId="0" fontId="22" fillId="0" borderId="86" xfId="3" applyFont="1" applyBorder="1" applyAlignment="1" applyProtection="1">
      <alignment horizontal="center" vertical="center" shrinkToFit="1"/>
      <protection locked="0"/>
    </xf>
    <xf numFmtId="0" fontId="22" fillId="0" borderId="80" xfId="3" applyFont="1" applyBorder="1" applyAlignment="1">
      <alignment horizontal="left" vertical="center" shrinkToFit="1"/>
    </xf>
    <xf numFmtId="0" fontId="22" fillId="0" borderId="83" xfId="3" applyFont="1" applyBorder="1" applyAlignment="1">
      <alignment horizontal="left" vertical="center" shrinkToFit="1"/>
    </xf>
    <xf numFmtId="0" fontId="22" fillId="0" borderId="86" xfId="3" applyFont="1" applyBorder="1" applyAlignment="1">
      <alignment horizontal="left" vertical="center" shrinkToFit="1"/>
    </xf>
    <xf numFmtId="0" fontId="22" fillId="0" borderId="87" xfId="3" applyFont="1" applyBorder="1" applyAlignment="1">
      <alignment horizontal="left" vertical="center" shrinkToFit="1"/>
    </xf>
    <xf numFmtId="0" fontId="22" fillId="0" borderId="77" xfId="3" applyFont="1" applyBorder="1" applyAlignment="1">
      <alignment horizontal="center" vertical="center" shrinkToFit="1"/>
    </xf>
    <xf numFmtId="0" fontId="22" fillId="0" borderId="75" xfId="3" applyFont="1" applyBorder="1" applyAlignment="1">
      <alignment horizontal="center" vertical="center" shrinkToFit="1"/>
    </xf>
    <xf numFmtId="0" fontId="22" fillId="0" borderId="76" xfId="3" applyFont="1" applyBorder="1" applyAlignment="1">
      <alignment horizontal="center" vertical="center" shrinkToFit="1"/>
    </xf>
    <xf numFmtId="0" fontId="22" fillId="0" borderId="77" xfId="3" applyFont="1" applyBorder="1" applyAlignment="1" applyProtection="1">
      <alignment horizontal="center" vertical="center" shrinkToFit="1"/>
      <protection locked="0"/>
    </xf>
    <xf numFmtId="0" fontId="22" fillId="0" borderId="75" xfId="3" applyFont="1" applyBorder="1" applyAlignment="1" applyProtection="1">
      <alignment horizontal="center" vertical="center" shrinkToFit="1"/>
      <protection locked="0"/>
    </xf>
    <xf numFmtId="0" fontId="22" fillId="0" borderId="76" xfId="3" applyFont="1" applyBorder="1" applyAlignment="1" applyProtection="1">
      <alignment horizontal="center" vertical="center" shrinkToFit="1"/>
      <protection locked="0"/>
    </xf>
    <xf numFmtId="0" fontId="22" fillId="0" borderId="77" xfId="3" applyFont="1" applyBorder="1" applyAlignment="1">
      <alignment horizontal="center" vertical="center"/>
    </xf>
    <xf numFmtId="0" fontId="22" fillId="0" borderId="75" xfId="3" applyFont="1" applyBorder="1" applyAlignment="1">
      <alignment horizontal="center" vertical="center"/>
    </xf>
    <xf numFmtId="0" fontId="22" fillId="0" borderId="76" xfId="3" applyFont="1" applyBorder="1" applyAlignment="1">
      <alignment horizontal="center" vertical="center"/>
    </xf>
    <xf numFmtId="0" fontId="22" fillId="0" borderId="75" xfId="3" applyFont="1" applyBorder="1" applyAlignment="1" applyProtection="1">
      <alignment horizontal="center" vertical="center"/>
      <protection locked="0"/>
    </xf>
    <xf numFmtId="0" fontId="22" fillId="0" borderId="78" xfId="3" applyFont="1" applyBorder="1" applyAlignment="1">
      <alignment horizontal="center" vertical="center"/>
    </xf>
    <xf numFmtId="0" fontId="26" fillId="0" borderId="0" xfId="3" applyFont="1" applyAlignment="1">
      <alignment horizontal="left" vertical="center" wrapText="1"/>
    </xf>
    <xf numFmtId="0" fontId="26" fillId="0" borderId="0" xfId="3" applyFont="1" applyAlignment="1" applyProtection="1">
      <alignment horizontal="left" vertical="center"/>
      <protection locked="0"/>
    </xf>
    <xf numFmtId="0" fontId="28" fillId="0" borderId="0" xfId="3" applyFont="1" applyAlignment="1">
      <alignment horizontal="left" vertical="center"/>
    </xf>
    <xf numFmtId="14" fontId="22" fillId="0" borderId="82" xfId="3" applyNumberFormat="1" applyFont="1" applyBorder="1" applyAlignment="1" applyProtection="1">
      <alignment horizontal="center" vertical="center"/>
      <protection locked="0"/>
    </xf>
    <xf numFmtId="14" fontId="0" fillId="0" borderId="80" xfId="0" applyNumberFormat="1" applyBorder="1" applyAlignment="1">
      <alignment horizontal="center" vertical="center"/>
    </xf>
    <xf numFmtId="14" fontId="0" fillId="0" borderId="85" xfId="0" applyNumberFormat="1" applyBorder="1" applyAlignment="1">
      <alignment horizontal="center" vertical="center"/>
    </xf>
    <xf numFmtId="14" fontId="0" fillId="0" borderId="86" xfId="0" applyNumberFormat="1" applyBorder="1" applyAlignment="1">
      <alignment horizontal="center" vertical="center"/>
    </xf>
    <xf numFmtId="0" fontId="23" fillId="0" borderId="111" xfId="3" applyFont="1" applyBorder="1" applyAlignment="1" applyProtection="1">
      <alignment horizontal="left" vertical="top"/>
      <protection locked="0"/>
    </xf>
    <xf numFmtId="0" fontId="20" fillId="0" borderId="0" xfId="3" applyFont="1" applyAlignment="1" applyProtection="1">
      <alignment horizontal="left" vertical="top"/>
      <protection locked="0"/>
    </xf>
    <xf numFmtId="0" fontId="20" fillId="0" borderId="84" xfId="3" applyFont="1" applyBorder="1" applyAlignment="1" applyProtection="1">
      <alignment horizontal="left" vertical="top"/>
      <protection locked="0"/>
    </xf>
    <xf numFmtId="0" fontId="20" fillId="0" borderId="115" xfId="3" applyFont="1" applyBorder="1" applyAlignment="1" applyProtection="1">
      <alignment horizontal="left" vertical="top"/>
      <protection locked="0"/>
    </xf>
    <xf numFmtId="0" fontId="20" fillId="0" borderId="113" xfId="3" applyFont="1" applyBorder="1" applyAlignment="1" applyProtection="1">
      <alignment horizontal="left" vertical="top"/>
      <protection locked="0"/>
    </xf>
    <xf numFmtId="0" fontId="20" fillId="0" borderId="114" xfId="3" applyFont="1" applyBorder="1" applyAlignment="1" applyProtection="1">
      <alignment horizontal="left" vertical="top"/>
      <protection locked="0"/>
    </xf>
    <xf numFmtId="0" fontId="23" fillId="0" borderId="111" xfId="3" applyFont="1" applyBorder="1" applyAlignment="1">
      <alignment horizontal="center" vertical="center" wrapText="1"/>
    </xf>
    <xf numFmtId="0" fontId="23" fillId="0" borderId="0" xfId="3" applyFont="1" applyAlignment="1">
      <alignment horizontal="center" vertical="center" wrapText="1"/>
    </xf>
    <xf numFmtId="0" fontId="23" fillId="0" borderId="67" xfId="3" applyFont="1" applyBorder="1" applyAlignment="1">
      <alignment horizontal="center" vertical="center" wrapText="1"/>
    </xf>
    <xf numFmtId="0" fontId="23" fillId="0" borderId="115" xfId="3" applyFont="1" applyBorder="1" applyAlignment="1">
      <alignment horizontal="center" vertical="center" wrapText="1"/>
    </xf>
    <xf numFmtId="0" fontId="23" fillId="0" borderId="113" xfId="3" applyFont="1" applyBorder="1" applyAlignment="1">
      <alignment horizontal="center" vertical="center" wrapText="1"/>
    </xf>
    <xf numFmtId="0" fontId="23" fillId="0" borderId="116" xfId="3" applyFont="1" applyBorder="1" applyAlignment="1">
      <alignment horizontal="center" vertical="center" wrapText="1"/>
    </xf>
    <xf numFmtId="0" fontId="20" fillId="0" borderId="117" xfId="3" applyFont="1" applyBorder="1" applyAlignment="1">
      <alignment horizontal="left"/>
    </xf>
    <xf numFmtId="0" fontId="20" fillId="0" borderId="118" xfId="3" applyFont="1" applyBorder="1" applyAlignment="1">
      <alignment horizontal="left"/>
    </xf>
    <xf numFmtId="0" fontId="20" fillId="0" borderId="119" xfId="3" applyFont="1" applyBorder="1" applyAlignment="1">
      <alignment horizontal="left"/>
    </xf>
    <xf numFmtId="0" fontId="23" fillId="0" borderId="120" xfId="3" applyFont="1" applyBorder="1" applyAlignment="1" applyProtection="1">
      <alignment vertical="center" wrapText="1"/>
      <protection locked="0"/>
    </xf>
    <xf numFmtId="0" fontId="23" fillId="0" borderId="68" xfId="3" applyFont="1" applyBorder="1" applyAlignment="1" applyProtection="1">
      <alignment vertical="center" wrapText="1"/>
      <protection locked="0"/>
    </xf>
    <xf numFmtId="0" fontId="23" fillId="0" borderId="121" xfId="3" applyFont="1" applyBorder="1" applyAlignment="1" applyProtection="1">
      <alignment vertical="center" wrapText="1"/>
      <protection locked="0"/>
    </xf>
    <xf numFmtId="0" fontId="26" fillId="0" borderId="46" xfId="3" applyFont="1" applyBorder="1" applyAlignment="1">
      <alignment horizontal="left" vertical="center" wrapText="1"/>
    </xf>
    <xf numFmtId="0" fontId="23" fillId="0" borderId="102" xfId="3" applyFont="1" applyBorder="1" applyAlignment="1">
      <alignment horizontal="center" vertical="center" shrinkToFit="1"/>
    </xf>
    <xf numFmtId="0" fontId="23" fillId="0" borderId="103" xfId="3" applyFont="1" applyBorder="1" applyAlignment="1">
      <alignment horizontal="center" vertical="center" shrinkToFit="1"/>
    </xf>
    <xf numFmtId="0" fontId="23" fillId="0" borderId="103" xfId="3" applyFont="1" applyBorder="1" applyAlignment="1" applyProtection="1">
      <alignment horizontal="center" vertical="center"/>
      <protection locked="0"/>
    </xf>
    <xf numFmtId="0" fontId="23" fillId="0" borderId="104" xfId="3" applyFont="1" applyBorder="1" applyAlignment="1">
      <alignment horizontal="center" vertical="center" shrinkToFit="1"/>
    </xf>
    <xf numFmtId="0" fontId="23" fillId="0" borderId="105" xfId="3" applyFont="1" applyBorder="1" applyAlignment="1">
      <alignment horizontal="center" vertical="center" wrapText="1" shrinkToFit="1"/>
    </xf>
    <xf numFmtId="0" fontId="23" fillId="0" borderId="110" xfId="3" applyFont="1" applyBorder="1" applyAlignment="1">
      <alignment horizontal="center" vertical="center" shrinkToFit="1"/>
    </xf>
    <xf numFmtId="0" fontId="23" fillId="0" borderId="112" xfId="3" applyFont="1" applyBorder="1" applyAlignment="1">
      <alignment horizontal="center" vertical="center" shrinkToFit="1"/>
    </xf>
    <xf numFmtId="0" fontId="23" fillId="0" borderId="94" xfId="3" applyFont="1" applyBorder="1" applyAlignment="1">
      <alignment horizontal="center" vertical="center" shrinkToFit="1"/>
    </xf>
    <xf numFmtId="0" fontId="23" fillId="0" borderId="106" xfId="3" applyFont="1" applyBorder="1" applyAlignment="1">
      <alignment horizontal="center" vertical="center" shrinkToFit="1"/>
    </xf>
    <xf numFmtId="0" fontId="23" fillId="0" borderId="107" xfId="3" applyFont="1" applyBorder="1" applyAlignment="1" applyProtection="1">
      <alignment horizontal="center" vertical="center"/>
      <protection locked="0"/>
    </xf>
    <xf numFmtId="0" fontId="23" fillId="0" borderId="108" xfId="3" applyFont="1" applyBorder="1" applyAlignment="1">
      <alignment horizontal="center" vertical="center"/>
    </xf>
    <xf numFmtId="0" fontId="23" fillId="0" borderId="109" xfId="3" applyFont="1" applyBorder="1" applyAlignment="1">
      <alignment horizontal="center" vertical="center"/>
    </xf>
    <xf numFmtId="0" fontId="26" fillId="0" borderId="80" xfId="3" applyFont="1" applyBorder="1" applyAlignment="1">
      <alignment horizontal="center" vertical="center" wrapText="1"/>
    </xf>
    <xf numFmtId="0" fontId="26" fillId="0" borderId="81" xfId="3" applyFont="1" applyBorder="1" applyAlignment="1">
      <alignment horizontal="center" vertical="center" wrapText="1"/>
    </xf>
    <xf numFmtId="0" fontId="26" fillId="0" borderId="113" xfId="3" applyFont="1" applyBorder="1" applyAlignment="1">
      <alignment horizontal="center" vertical="center" wrapText="1"/>
    </xf>
    <xf numFmtId="0" fontId="26" fillId="0" borderId="114" xfId="3" applyFont="1" applyBorder="1" applyAlignment="1">
      <alignment horizontal="center" vertical="center" wrapText="1"/>
    </xf>
    <xf numFmtId="0" fontId="23" fillId="0" borderId="99" xfId="3" applyFont="1" applyBorder="1" applyAlignment="1">
      <alignment horizontal="center" vertical="center" shrinkToFit="1"/>
    </xf>
    <xf numFmtId="0" fontId="23" fillId="0" borderId="100" xfId="3" applyFont="1" applyBorder="1" applyAlignment="1">
      <alignment horizontal="center" vertical="center" shrinkToFit="1"/>
    </xf>
    <xf numFmtId="0" fontId="23" fillId="0" borderId="100" xfId="3" applyFont="1" applyBorder="1" applyAlignment="1" applyProtection="1">
      <alignment horizontal="center" vertical="center"/>
      <protection locked="0"/>
    </xf>
    <xf numFmtId="0" fontId="23" fillId="0" borderId="101" xfId="3" applyFont="1" applyBorder="1" applyAlignment="1">
      <alignment horizontal="center" vertical="center" shrinkToFit="1"/>
    </xf>
    <xf numFmtId="0" fontId="26" fillId="0" borderId="74" xfId="3" applyFont="1" applyBorder="1" applyAlignment="1">
      <alignment horizontal="center" vertical="center" wrapText="1" shrinkToFit="1"/>
    </xf>
    <xf numFmtId="0" fontId="26" fillId="0" borderId="75" xfId="3" applyFont="1" applyBorder="1" applyAlignment="1">
      <alignment horizontal="center" vertical="center" wrapText="1" shrinkToFit="1"/>
    </xf>
    <xf numFmtId="0" fontId="26" fillId="0" borderId="76" xfId="3" applyFont="1" applyBorder="1" applyAlignment="1">
      <alignment horizontal="center" vertical="center" wrapText="1" shrinkToFit="1"/>
    </xf>
    <xf numFmtId="0" fontId="23" fillId="0" borderId="100" xfId="3" applyFont="1" applyBorder="1" applyAlignment="1">
      <alignment horizontal="center" vertical="center" wrapText="1" shrinkToFit="1"/>
    </xf>
    <xf numFmtId="0" fontId="23" fillId="0" borderId="101" xfId="3" applyFont="1" applyBorder="1" applyAlignment="1">
      <alignment horizontal="center" vertical="center" wrapText="1" shrinkToFit="1"/>
    </xf>
    <xf numFmtId="0" fontId="26" fillId="0" borderId="100" xfId="3" applyFont="1" applyBorder="1" applyAlignment="1">
      <alignment horizontal="center" vertical="center" wrapText="1" shrinkToFit="1"/>
    </xf>
    <xf numFmtId="0" fontId="26" fillId="0" borderId="101" xfId="3" applyFont="1" applyBorder="1" applyAlignment="1">
      <alignment horizontal="center" vertical="center" wrapText="1" shrinkToFit="1"/>
    </xf>
    <xf numFmtId="49" fontId="23" fillId="0" borderId="100" xfId="3" applyNumberFormat="1" applyFont="1" applyBorder="1" applyAlignment="1" applyProtection="1">
      <alignment horizontal="center" vertical="center"/>
      <protection locked="0"/>
    </xf>
    <xf numFmtId="0" fontId="25" fillId="0" borderId="100" xfId="3" applyFont="1" applyBorder="1" applyAlignment="1">
      <alignment horizontal="center" vertical="center" wrapText="1"/>
    </xf>
    <xf numFmtId="0" fontId="25" fillId="0" borderId="101" xfId="3" applyFont="1" applyBorder="1" applyAlignment="1">
      <alignment horizontal="center" vertical="center" wrapText="1"/>
    </xf>
    <xf numFmtId="0" fontId="22" fillId="0" borderId="74" xfId="3" applyFont="1" applyBorder="1" applyAlignment="1">
      <alignment horizontal="center" vertical="center" wrapText="1"/>
    </xf>
    <xf numFmtId="0" fontId="22" fillId="0" borderId="75" xfId="3" applyFont="1" applyBorder="1" applyAlignment="1">
      <alignment horizontal="center" vertical="center" wrapText="1"/>
    </xf>
    <xf numFmtId="0" fontId="22" fillId="0" borderId="76" xfId="3" applyFont="1" applyBorder="1" applyAlignment="1">
      <alignment horizontal="center" vertical="center" wrapText="1"/>
    </xf>
    <xf numFmtId="0" fontId="22" fillId="0" borderId="82" xfId="3" applyFont="1" applyBorder="1" applyAlignment="1" applyProtection="1">
      <alignment horizontal="center" vertical="center" shrinkToFit="1"/>
      <protection locked="0"/>
    </xf>
    <xf numFmtId="0" fontId="22" fillId="0" borderId="83" xfId="3" applyFont="1" applyBorder="1" applyAlignment="1" applyProtection="1">
      <alignment horizontal="center" vertical="center" shrinkToFit="1"/>
      <protection locked="0"/>
    </xf>
    <xf numFmtId="0" fontId="23" fillId="0" borderId="90" xfId="3" applyFont="1" applyBorder="1" applyAlignment="1">
      <alignment horizontal="center" vertical="center" wrapText="1"/>
    </xf>
    <xf numFmtId="0" fontId="23" fillId="0" borderId="91" xfId="3" applyFont="1" applyBorder="1" applyAlignment="1">
      <alignment horizontal="center" vertical="center" wrapText="1"/>
    </xf>
    <xf numFmtId="0" fontId="23" fillId="0" borderId="92" xfId="3" applyFont="1" applyBorder="1" applyAlignment="1">
      <alignment horizontal="center" vertical="center" wrapText="1"/>
    </xf>
    <xf numFmtId="0" fontId="22" fillId="0" borderId="93" xfId="3" applyFont="1" applyBorder="1" applyAlignment="1">
      <alignment horizontal="distributed" vertical="center" indent="10"/>
    </xf>
    <xf numFmtId="0" fontId="22" fillId="0" borderId="94" xfId="3" applyFont="1" applyBorder="1" applyAlignment="1">
      <alignment horizontal="distributed" vertical="center" indent="10"/>
    </xf>
    <xf numFmtId="0" fontId="22" fillId="0" borderId="95" xfId="3" applyFont="1" applyBorder="1" applyAlignment="1">
      <alignment horizontal="distributed" vertical="center" indent="10"/>
    </xf>
    <xf numFmtId="0" fontId="22" fillId="0" borderId="16" xfId="3" applyFont="1" applyBorder="1" applyAlignment="1">
      <alignment horizontal="right" vertical="center"/>
    </xf>
    <xf numFmtId="0" fontId="22" fillId="0" borderId="0" xfId="3" applyFont="1" applyAlignment="1">
      <alignment horizontal="right" vertical="center"/>
    </xf>
    <xf numFmtId="0" fontId="22" fillId="0" borderId="84" xfId="3" applyFont="1" applyBorder="1" applyAlignment="1">
      <alignment horizontal="right" vertical="center"/>
    </xf>
    <xf numFmtId="0" fontId="22" fillId="0" borderId="96" xfId="3" applyFont="1" applyBorder="1" applyAlignment="1">
      <alignment horizontal="center" vertical="center"/>
    </xf>
    <xf numFmtId="0" fontId="22" fillId="0" borderId="97" xfId="3" applyFont="1" applyBorder="1" applyAlignment="1">
      <alignment horizontal="center" vertical="center"/>
    </xf>
    <xf numFmtId="0" fontId="22" fillId="0" borderId="88" xfId="3" applyFont="1" applyBorder="1" applyAlignment="1">
      <alignment horizontal="left" vertical="center"/>
    </xf>
    <xf numFmtId="0" fontId="22" fillId="0" borderId="86" xfId="3" applyFont="1" applyBorder="1" applyAlignment="1">
      <alignment horizontal="left" vertical="center"/>
    </xf>
    <xf numFmtId="0" fontId="22" fillId="0" borderId="89" xfId="3" applyFont="1" applyBorder="1" applyAlignment="1">
      <alignment horizontal="left" vertical="center"/>
    </xf>
    <xf numFmtId="0" fontId="25" fillId="0" borderId="98" xfId="3" applyFont="1" applyBorder="1" applyAlignment="1">
      <alignment horizontal="center" vertical="center"/>
    </xf>
    <xf numFmtId="0" fontId="22" fillId="0" borderId="79" xfId="3" applyFont="1" applyBorder="1" applyAlignment="1">
      <alignment horizontal="center" vertical="center"/>
    </xf>
    <xf numFmtId="0" fontId="22" fillId="0" borderId="80" xfId="3" applyFont="1" applyBorder="1" applyAlignment="1">
      <alignment horizontal="center" vertical="center"/>
    </xf>
    <xf numFmtId="0" fontId="22" fillId="0" borderId="81" xfId="3" applyFont="1" applyBorder="1" applyAlignment="1">
      <alignment horizontal="center" vertical="center"/>
    </xf>
    <xf numFmtId="0" fontId="22" fillId="0" borderId="16" xfId="3" applyFont="1" applyBorder="1" applyAlignment="1">
      <alignment horizontal="center" vertical="center"/>
    </xf>
    <xf numFmtId="0" fontId="22" fillId="0" borderId="0" xfId="3" applyFont="1" applyAlignment="1">
      <alignment horizontal="center" vertical="center"/>
    </xf>
    <xf numFmtId="0" fontId="22" fillId="0" borderId="84" xfId="3" applyFont="1" applyBorder="1" applyAlignment="1">
      <alignment horizontal="center" vertical="center"/>
    </xf>
    <xf numFmtId="0" fontId="22" fillId="0" borderId="88" xfId="3" applyFont="1" applyBorder="1" applyAlignment="1">
      <alignment horizontal="center" vertical="center"/>
    </xf>
    <xf numFmtId="0" fontId="22" fillId="0" borderId="86" xfId="3" applyFont="1" applyBorder="1" applyAlignment="1">
      <alignment horizontal="center" vertical="center"/>
    </xf>
    <xf numFmtId="0" fontId="22" fillId="0" borderId="89" xfId="3" applyFont="1" applyBorder="1" applyAlignment="1">
      <alignment horizontal="center" vertical="center"/>
    </xf>
    <xf numFmtId="0" fontId="21" fillId="0" borderId="0" xfId="3" applyFont="1" applyAlignment="1">
      <alignment horizontal="center" vertical="center"/>
    </xf>
    <xf numFmtId="0" fontId="22" fillId="0" borderId="68" xfId="3" applyFont="1" applyBorder="1" applyAlignment="1">
      <alignment horizontal="right" vertical="center"/>
    </xf>
    <xf numFmtId="0" fontId="22" fillId="0" borderId="68" xfId="3" applyFont="1" applyBorder="1" applyAlignment="1" applyProtection="1">
      <alignment horizontal="center" vertical="center"/>
      <protection locked="0"/>
    </xf>
    <xf numFmtId="0" fontId="22" fillId="0" borderId="69" xfId="3" applyFont="1" applyBorder="1" applyAlignment="1">
      <alignment horizontal="distributed" vertical="center" indent="1"/>
    </xf>
    <xf numFmtId="0" fontId="22" fillId="0" borderId="70" xfId="3" applyFont="1" applyBorder="1" applyAlignment="1">
      <alignment horizontal="distributed" vertical="center" indent="1"/>
    </xf>
    <xf numFmtId="0" fontId="22" fillId="0" borderId="71" xfId="3" applyFont="1" applyBorder="1" applyAlignment="1" applyProtection="1">
      <alignment horizontal="center" vertical="center" shrinkToFit="1"/>
      <protection locked="0" hidden="1"/>
    </xf>
    <xf numFmtId="0" fontId="0" fillId="0" borderId="72" xfId="0" applyBorder="1" applyAlignment="1">
      <alignment horizontal="center" vertical="center" shrinkToFit="1"/>
    </xf>
    <xf numFmtId="0" fontId="0" fillId="0" borderId="73" xfId="0" applyBorder="1" applyAlignment="1">
      <alignment horizontal="center" vertical="center" shrinkToFit="1"/>
    </xf>
    <xf numFmtId="0" fontId="23" fillId="0" borderId="74" xfId="3" applyFont="1" applyBorder="1" applyAlignment="1">
      <alignment horizontal="center" vertical="center" shrinkToFit="1"/>
    </xf>
    <xf numFmtId="0" fontId="23" fillId="0" borderId="75" xfId="3" applyFont="1" applyBorder="1" applyAlignment="1">
      <alignment horizontal="center" vertical="center" shrinkToFit="1"/>
    </xf>
    <xf numFmtId="0" fontId="23" fillId="0" borderId="76" xfId="3" applyFont="1" applyBorder="1" applyAlignment="1">
      <alignment horizontal="center" vertical="center" shrinkToFit="1"/>
    </xf>
    <xf numFmtId="0" fontId="22" fillId="0" borderId="77" xfId="3" applyFont="1" applyBorder="1" applyAlignment="1" applyProtection="1">
      <alignment horizontal="center" vertical="center" shrinkToFit="1"/>
      <protection locked="0" hidden="1"/>
    </xf>
    <xf numFmtId="0" fontId="22" fillId="0" borderId="75" xfId="3" applyFont="1" applyBorder="1" applyAlignment="1" applyProtection="1">
      <alignment horizontal="center" vertical="center" shrinkToFit="1"/>
      <protection locked="0" hidden="1"/>
    </xf>
    <xf numFmtId="0" fontId="22" fillId="0" borderId="76" xfId="3" applyFont="1" applyBorder="1" applyAlignment="1" applyProtection="1">
      <alignment horizontal="center" vertical="center" shrinkToFit="1"/>
      <protection locked="0" hidden="1"/>
    </xf>
    <xf numFmtId="0" fontId="22" fillId="0" borderId="77" xfId="3" applyFont="1" applyBorder="1" applyAlignment="1" applyProtection="1">
      <alignment horizontal="center" vertical="center"/>
      <protection locked="0"/>
    </xf>
    <xf numFmtId="0" fontId="22" fillId="0" borderId="78" xfId="3" applyFont="1" applyBorder="1" applyAlignment="1" applyProtection="1">
      <alignment horizontal="center" vertical="center"/>
      <protection locked="0"/>
    </xf>
    <xf numFmtId="0" fontId="22" fillId="0" borderId="126" xfId="3" applyFont="1" applyBorder="1" applyProtection="1">
      <alignment vertical="center"/>
      <protection locked="0"/>
    </xf>
    <xf numFmtId="0" fontId="0" fillId="0" borderId="94" xfId="0" applyBorder="1">
      <alignment vertical="center"/>
    </xf>
    <xf numFmtId="0" fontId="22" fillId="0" borderId="122" xfId="3" applyFont="1" applyBorder="1" applyProtection="1">
      <alignment vertical="center"/>
      <protection locked="0"/>
    </xf>
    <xf numFmtId="0" fontId="0" fillId="0" borderId="91" xfId="0" applyBorder="1">
      <alignment vertical="center"/>
    </xf>
    <xf numFmtId="0" fontId="0" fillId="0" borderId="123" xfId="0" applyBorder="1">
      <alignment vertical="center"/>
    </xf>
    <xf numFmtId="0" fontId="22" fillId="0" borderId="126" xfId="3" applyFont="1" applyBorder="1" applyAlignment="1" applyProtection="1">
      <alignment vertical="center" shrinkToFit="1"/>
      <protection locked="0"/>
    </xf>
    <xf numFmtId="0" fontId="0" fillId="0" borderId="94" xfId="0" applyBorder="1" applyAlignment="1">
      <alignment vertical="center" shrinkToFit="1"/>
    </xf>
    <xf numFmtId="0" fontId="0" fillId="0" borderId="106" xfId="0" applyBorder="1" applyAlignment="1">
      <alignment vertical="center" shrinkToFit="1"/>
    </xf>
    <xf numFmtId="14" fontId="22" fillId="0" borderId="94" xfId="3" applyNumberFormat="1" applyFont="1" applyBorder="1" applyAlignment="1" applyProtection="1">
      <alignment horizontal="center" vertical="center"/>
      <protection locked="0"/>
    </xf>
    <xf numFmtId="14" fontId="0" fillId="0" borderId="94" xfId="0" applyNumberFormat="1" applyBorder="1" applyAlignment="1">
      <alignment horizontal="center" vertical="center"/>
    </xf>
    <xf numFmtId="14" fontId="0" fillId="0" borderId="95" xfId="0" applyNumberFormat="1" applyBorder="1" applyAlignment="1">
      <alignment horizontal="center" vertical="center"/>
    </xf>
    <xf numFmtId="0" fontId="22" fillId="0" borderId="0" xfId="3" applyFont="1" applyAlignment="1" applyProtection="1">
      <alignment horizontal="center" vertical="center"/>
      <protection locked="0"/>
    </xf>
    <xf numFmtId="0" fontId="22" fillId="0" borderId="76" xfId="3" applyFont="1" applyBorder="1" applyAlignment="1" applyProtection="1">
      <alignment horizontal="center" vertical="center"/>
      <protection locked="0"/>
    </xf>
    <xf numFmtId="0" fontId="22" fillId="0" borderId="0" xfId="3" applyFont="1" applyAlignment="1">
      <alignment horizontal="left" vertical="center" wrapText="1"/>
    </xf>
    <xf numFmtId="0" fontId="22" fillId="0" borderId="84" xfId="3" applyFont="1" applyBorder="1" applyAlignment="1">
      <alignment horizontal="left" vertical="center" wrapText="1"/>
    </xf>
    <xf numFmtId="0" fontId="22" fillId="0" borderId="82" xfId="3" applyFont="1" applyBorder="1" applyAlignment="1">
      <alignment horizontal="left" vertical="center"/>
    </xf>
    <xf numFmtId="0" fontId="22" fillId="0" borderId="80" xfId="3" applyFont="1" applyBorder="1" applyAlignment="1">
      <alignment horizontal="left" vertical="center"/>
    </xf>
    <xf numFmtId="0" fontId="22" fillId="0" borderId="81" xfId="3" applyFont="1" applyBorder="1" applyAlignment="1">
      <alignment horizontal="left" vertical="center"/>
    </xf>
    <xf numFmtId="0" fontId="22" fillId="0" borderId="83" xfId="3" applyFont="1" applyBorder="1" applyAlignment="1" applyProtection="1">
      <alignment horizontal="center" vertical="center"/>
      <protection locked="0"/>
    </xf>
    <xf numFmtId="0" fontId="22" fillId="0" borderId="85" xfId="3" applyFont="1" applyBorder="1" applyAlignment="1" applyProtection="1">
      <alignment horizontal="center" vertical="center" shrinkToFit="1"/>
      <protection locked="0"/>
    </xf>
    <xf numFmtId="0" fontId="22" fillId="0" borderId="87" xfId="3" applyFont="1" applyBorder="1" applyAlignment="1" applyProtection="1">
      <alignment horizontal="center" vertical="center" shrinkToFit="1"/>
      <protection locked="0"/>
    </xf>
    <xf numFmtId="0" fontId="25" fillId="0" borderId="85" xfId="3" applyFont="1" applyBorder="1" applyAlignment="1">
      <alignment horizontal="center" vertical="top"/>
    </xf>
    <xf numFmtId="0" fontId="25" fillId="0" borderId="86" xfId="3" applyFont="1" applyBorder="1" applyAlignment="1">
      <alignment horizontal="center" vertical="top"/>
    </xf>
    <xf numFmtId="0" fontId="25" fillId="0" borderId="89" xfId="3" applyFont="1" applyBorder="1" applyAlignment="1">
      <alignment horizontal="center" vertical="top"/>
    </xf>
    <xf numFmtId="49" fontId="36" fillId="0" borderId="0" xfId="3" applyNumberFormat="1" applyFont="1" applyAlignment="1">
      <alignment horizontal="left" vertical="center" wrapText="1" shrinkToFit="1"/>
    </xf>
    <xf numFmtId="0" fontId="38" fillId="0" borderId="0" xfId="0" applyFont="1" applyAlignment="1">
      <alignment horizontal="left" vertical="center" shrinkToFit="1"/>
    </xf>
    <xf numFmtId="0" fontId="26" fillId="0" borderId="0" xfId="3" applyFont="1" applyAlignment="1">
      <alignment horizontal="left" vertical="top" wrapText="1"/>
    </xf>
    <xf numFmtId="0" fontId="22" fillId="0" borderId="111" xfId="3" applyFont="1" applyBorder="1" applyAlignment="1">
      <alignment horizontal="center" vertical="center"/>
    </xf>
    <xf numFmtId="0" fontId="22" fillId="0" borderId="126" xfId="3" applyFont="1" applyBorder="1" applyAlignment="1">
      <alignment horizontal="distributed" vertical="center" indent="1"/>
    </xf>
    <xf numFmtId="0" fontId="22" fillId="0" borderId="94" xfId="3" applyFont="1" applyBorder="1" applyAlignment="1">
      <alignment horizontal="distributed" vertical="center" indent="1"/>
    </xf>
    <xf numFmtId="0" fontId="22" fillId="0" borderId="106" xfId="3" applyFont="1" applyBorder="1" applyAlignment="1">
      <alignment horizontal="distributed" vertical="center" indent="1"/>
    </xf>
    <xf numFmtId="0" fontId="22" fillId="0" borderId="117" xfId="3" applyFont="1" applyBorder="1" applyAlignment="1">
      <alignment horizontal="center" vertical="center" textRotation="255" wrapText="1"/>
    </xf>
    <xf numFmtId="0" fontId="22" fillId="0" borderId="124" xfId="3" applyFont="1" applyBorder="1" applyAlignment="1">
      <alignment horizontal="center" vertical="center" textRotation="255" wrapText="1"/>
    </xf>
    <xf numFmtId="0" fontId="22" fillId="0" borderId="127" xfId="3" applyFont="1" applyBorder="1" applyAlignment="1">
      <alignment horizontal="center" vertical="center" textRotation="255" wrapText="1"/>
    </xf>
    <xf numFmtId="0" fontId="22" fillId="0" borderId="114" xfId="3" applyFont="1" applyBorder="1" applyAlignment="1">
      <alignment horizontal="center" vertical="center" textRotation="255" wrapText="1"/>
    </xf>
    <xf numFmtId="0" fontId="22" fillId="0" borderId="124" xfId="3" applyFont="1" applyBorder="1" applyAlignment="1">
      <alignment horizontal="center" vertical="center" wrapText="1"/>
    </xf>
    <xf numFmtId="0" fontId="22" fillId="0" borderId="114" xfId="3" applyFont="1" applyBorder="1" applyAlignment="1">
      <alignment horizontal="center" vertical="center" wrapText="1"/>
    </xf>
    <xf numFmtId="0" fontId="23" fillId="0" borderId="122" xfId="3" applyFont="1" applyBorder="1" applyAlignment="1">
      <alignment horizontal="center" vertical="center"/>
    </xf>
    <xf numFmtId="0" fontId="23" fillId="0" borderId="91" xfId="3" applyFont="1" applyBorder="1" applyAlignment="1">
      <alignment horizontal="center" vertical="center"/>
    </xf>
    <xf numFmtId="0" fontId="23" fillId="0" borderId="92" xfId="3" applyFont="1" applyBorder="1" applyAlignment="1">
      <alignment horizontal="center" vertical="center"/>
    </xf>
    <xf numFmtId="0" fontId="22" fillId="0" borderId="111" xfId="3" applyFont="1" applyBorder="1" applyAlignment="1">
      <alignment horizontal="left" vertical="center"/>
    </xf>
    <xf numFmtId="0" fontId="22" fillId="0" borderId="0" xfId="3" applyFont="1" applyAlignment="1">
      <alignment horizontal="left" vertical="center"/>
    </xf>
    <xf numFmtId="0" fontId="22" fillId="0" borderId="84" xfId="3" applyFont="1" applyBorder="1" applyAlignment="1">
      <alignment horizontal="left" vertical="center"/>
    </xf>
    <xf numFmtId="0" fontId="22" fillId="0" borderId="85" xfId="3" applyFont="1" applyBorder="1" applyAlignment="1" applyProtection="1">
      <alignment horizontal="center" vertical="center"/>
      <protection locked="0"/>
    </xf>
    <xf numFmtId="0" fontId="22" fillId="0" borderId="87" xfId="3" applyFont="1" applyBorder="1" applyAlignment="1" applyProtection="1">
      <alignment horizontal="center" vertical="center"/>
      <protection locked="0"/>
    </xf>
    <xf numFmtId="0" fontId="22" fillId="0" borderId="16" xfId="3" applyFont="1" applyBorder="1" applyAlignment="1">
      <alignment horizontal="distributed" vertical="center" indent="1"/>
    </xf>
    <xf numFmtId="0" fontId="22" fillId="0" borderId="0" xfId="3" applyFont="1" applyAlignment="1">
      <alignment horizontal="distributed" vertical="center" indent="1"/>
    </xf>
    <xf numFmtId="0" fontId="26" fillId="0" borderId="46" xfId="3" applyFont="1" applyBorder="1" applyAlignment="1">
      <alignment horizontal="left" vertical="top" wrapText="1"/>
    </xf>
    <xf numFmtId="0" fontId="22" fillId="0" borderId="90" xfId="3" applyFont="1" applyBorder="1" applyAlignment="1">
      <alignment horizontal="distributed" vertical="center" wrapText="1" indent="4"/>
    </xf>
    <xf numFmtId="0" fontId="22" fillId="0" borderId="91" xfId="3" applyFont="1" applyBorder="1" applyAlignment="1">
      <alignment horizontal="distributed" vertical="center" wrapText="1" indent="4"/>
    </xf>
    <xf numFmtId="0" fontId="22" fillId="0" borderId="92" xfId="3" applyFont="1" applyBorder="1" applyAlignment="1">
      <alignment horizontal="distributed" vertical="center" wrapText="1" indent="4"/>
    </xf>
    <xf numFmtId="0" fontId="22" fillId="0" borderId="122" xfId="3" applyFont="1" applyBorder="1" applyAlignment="1" applyProtection="1">
      <alignment horizontal="center" vertical="center"/>
      <protection locked="0"/>
    </xf>
    <xf numFmtId="0" fontId="22" fillId="0" borderId="91" xfId="3" applyFont="1" applyBorder="1" applyAlignment="1" applyProtection="1">
      <alignment horizontal="center" vertical="center"/>
      <protection locked="0"/>
    </xf>
    <xf numFmtId="0" fontId="22" fillId="0" borderId="123" xfId="3" applyFont="1" applyBorder="1" applyAlignment="1" applyProtection="1">
      <alignment horizontal="center" vertical="center"/>
      <protection locked="0"/>
    </xf>
    <xf numFmtId="0" fontId="22" fillId="0" borderId="16" xfId="3" applyFont="1" applyBorder="1" applyAlignment="1">
      <alignment horizontal="center" vertical="center" textRotation="255" wrapText="1"/>
    </xf>
    <xf numFmtId="0" fontId="22" fillId="0" borderId="84" xfId="3" applyFont="1" applyBorder="1" applyAlignment="1">
      <alignment horizontal="center" vertical="center" textRotation="255" wrapText="1"/>
    </xf>
    <xf numFmtId="0" fontId="22" fillId="0" borderId="88" xfId="3" applyFont="1" applyBorder="1" applyAlignment="1">
      <alignment horizontal="center" vertical="center" textRotation="255" wrapText="1"/>
    </xf>
    <xf numFmtId="0" fontId="22" fillId="0" borderId="89" xfId="3" applyFont="1" applyBorder="1" applyAlignment="1">
      <alignment horizontal="center" vertical="center" textRotation="255" wrapText="1"/>
    </xf>
    <xf numFmtId="0" fontId="22" fillId="0" borderId="77" xfId="3" applyFont="1" applyBorder="1" applyAlignment="1">
      <alignment horizontal="left" vertical="center"/>
    </xf>
    <xf numFmtId="0" fontId="22" fillId="0" borderId="75" xfId="3" applyFont="1" applyBorder="1" applyAlignment="1">
      <alignment horizontal="left" vertical="center"/>
    </xf>
    <xf numFmtId="0" fontId="22" fillId="0" borderId="76" xfId="3" applyFont="1" applyBorder="1" applyAlignment="1">
      <alignment horizontal="left" vertical="center"/>
    </xf>
    <xf numFmtId="0" fontId="22" fillId="0" borderId="82" xfId="3" applyFont="1" applyBorder="1" applyAlignment="1">
      <alignment horizontal="center" vertical="center" shrinkToFit="1"/>
    </xf>
    <xf numFmtId="0" fontId="22" fillId="0" borderId="80" xfId="3" applyFont="1" applyBorder="1" applyAlignment="1">
      <alignment horizontal="center" vertical="center" shrinkToFit="1"/>
    </xf>
    <xf numFmtId="0" fontId="22" fillId="0" borderId="81" xfId="3" applyFont="1" applyBorder="1" applyAlignment="1">
      <alignment horizontal="center" vertical="center" shrinkToFit="1"/>
    </xf>
    <xf numFmtId="0" fontId="22" fillId="0" borderId="85" xfId="3" applyFont="1" applyBorder="1" applyAlignment="1">
      <alignment horizontal="center" vertical="center" shrinkToFit="1"/>
    </xf>
    <xf numFmtId="0" fontId="22" fillId="0" borderId="86" xfId="3" applyFont="1" applyBorder="1" applyAlignment="1">
      <alignment horizontal="center" vertical="center" shrinkToFit="1"/>
    </xf>
    <xf numFmtId="0" fontId="22" fillId="0" borderId="89" xfId="3" applyFont="1" applyBorder="1" applyAlignment="1">
      <alignment horizontal="center" vertical="center" shrinkToFit="1"/>
    </xf>
    <xf numFmtId="0" fontId="25" fillId="0" borderId="87" xfId="3" applyFont="1" applyBorder="1" applyAlignment="1">
      <alignment horizontal="center" vertical="top"/>
    </xf>
    <xf numFmtId="0" fontId="22" fillId="0" borderId="125" xfId="3" applyFont="1" applyBorder="1" applyAlignment="1" applyProtection="1">
      <alignment horizontal="center" vertical="center"/>
      <protection locked="0"/>
    </xf>
    <xf numFmtId="0" fontId="22" fillId="0" borderId="118" xfId="3" applyFont="1" applyBorder="1" applyAlignment="1" applyProtection="1">
      <alignment horizontal="center" vertical="center"/>
      <protection locked="0"/>
    </xf>
    <xf numFmtId="0" fontId="22" fillId="0" borderId="119" xfId="3" applyFont="1" applyBorder="1" applyAlignment="1" applyProtection="1">
      <alignment horizontal="center" vertical="center"/>
      <protection locked="0"/>
    </xf>
    <xf numFmtId="0" fontId="22" fillId="0" borderId="81" xfId="3" applyFont="1" applyBorder="1" applyAlignment="1">
      <alignment horizontal="left" vertical="center" shrinkToFit="1"/>
    </xf>
    <xf numFmtId="0" fontId="22" fillId="0" borderId="89" xfId="3" applyFont="1" applyBorder="1" applyAlignment="1">
      <alignment horizontal="left" vertical="center" shrinkToFit="1"/>
    </xf>
    <xf numFmtId="0" fontId="22" fillId="0" borderId="79" xfId="3" applyFont="1" applyBorder="1" applyAlignment="1">
      <alignment horizontal="center" vertical="center" textRotation="255" wrapText="1"/>
    </xf>
    <xf numFmtId="0" fontId="22" fillId="0" borderId="81" xfId="3" applyFont="1" applyBorder="1" applyAlignment="1">
      <alignment horizontal="center" vertical="center" textRotation="255" wrapText="1"/>
    </xf>
    <xf numFmtId="0" fontId="23" fillId="0" borderId="96" xfId="3" applyFont="1" applyBorder="1" applyAlignment="1">
      <alignment horizontal="center" vertical="center" wrapText="1"/>
    </xf>
    <xf numFmtId="0" fontId="23" fillId="0" borderId="98" xfId="3" applyFont="1" applyBorder="1" applyAlignment="1">
      <alignment horizontal="center" vertical="center" wrapText="1"/>
    </xf>
    <xf numFmtId="0" fontId="22" fillId="0" borderId="126" xfId="3" applyFont="1" applyBorder="1" applyAlignment="1" applyProtection="1">
      <alignment horizontal="center" vertical="center" shrinkToFit="1"/>
      <protection locked="0"/>
    </xf>
    <xf numFmtId="0" fontId="22" fillId="0" borderId="94" xfId="3" applyFont="1" applyBorder="1" applyAlignment="1" applyProtection="1">
      <alignment horizontal="center" vertical="center" shrinkToFit="1"/>
      <protection locked="0"/>
    </xf>
    <xf numFmtId="0" fontId="0" fillId="0" borderId="94" xfId="0" applyBorder="1" applyAlignment="1">
      <alignment horizontal="center" vertical="center" shrinkToFit="1"/>
    </xf>
    <xf numFmtId="0" fontId="43" fillId="0" borderId="16" xfId="0" applyFont="1" applyBorder="1" applyAlignment="1">
      <alignment horizontal="left" vertical="center" shrinkToFit="1"/>
    </xf>
    <xf numFmtId="0" fontId="26" fillId="0" borderId="98" xfId="3" applyFont="1" applyBorder="1" applyAlignment="1">
      <alignment horizontal="left" vertical="top" wrapText="1"/>
    </xf>
    <xf numFmtId="0" fontId="23" fillId="0" borderId="82" xfId="3" applyFont="1" applyBorder="1" applyAlignment="1">
      <alignment horizontal="left" vertical="center" wrapText="1"/>
    </xf>
    <xf numFmtId="0" fontId="23" fillId="0" borderId="80" xfId="3" applyFont="1" applyBorder="1" applyAlignment="1">
      <alignment horizontal="left" vertical="center" wrapText="1"/>
    </xf>
    <xf numFmtId="0" fontId="23" fillId="0" borderId="83" xfId="3" applyFont="1" applyBorder="1" applyAlignment="1">
      <alignment horizontal="left" vertical="center" wrapText="1"/>
    </xf>
    <xf numFmtId="0" fontId="23" fillId="0" borderId="115" xfId="3" applyFont="1" applyBorder="1" applyAlignment="1">
      <alignment horizontal="left" vertical="center" wrapText="1"/>
    </xf>
    <xf numFmtId="0" fontId="23" fillId="0" borderId="113" xfId="3" applyFont="1" applyBorder="1" applyAlignment="1">
      <alignment horizontal="left" vertical="center" wrapText="1"/>
    </xf>
    <xf numFmtId="0" fontId="23" fillId="0" borderId="116" xfId="3" applyFont="1" applyBorder="1" applyAlignment="1">
      <alignment horizontal="left" vertical="center" wrapText="1"/>
    </xf>
    <xf numFmtId="0" fontId="23" fillId="0" borderId="127" xfId="3" applyFont="1" applyBorder="1" applyAlignment="1">
      <alignment horizontal="center" vertical="center" wrapText="1" shrinkToFit="1"/>
    </xf>
    <xf numFmtId="0" fontId="23" fillId="0" borderId="113" xfId="3" applyFont="1" applyBorder="1" applyAlignment="1">
      <alignment horizontal="center" vertical="center" wrapText="1" shrinkToFit="1"/>
    </xf>
    <xf numFmtId="0" fontId="23" fillId="0" borderId="114" xfId="3" applyFont="1" applyBorder="1" applyAlignment="1">
      <alignment horizontal="center" vertical="center" wrapText="1" shrinkToFit="1"/>
    </xf>
    <xf numFmtId="0" fontId="22" fillId="0" borderId="92" xfId="3" applyFont="1" applyBorder="1" applyAlignment="1" applyProtection="1">
      <alignment horizontal="center" vertical="center"/>
      <protection locked="0"/>
    </xf>
    <xf numFmtId="0" fontId="26" fillId="0" borderId="103" xfId="3" applyFont="1" applyBorder="1" applyAlignment="1">
      <alignment horizontal="left" vertical="top" wrapText="1"/>
    </xf>
    <xf numFmtId="0" fontId="22" fillId="0" borderId="88" xfId="3" applyFont="1" applyBorder="1" applyAlignment="1">
      <alignment horizontal="center" vertical="center" wrapText="1"/>
    </xf>
    <xf numFmtId="0" fontId="22" fillId="0" borderId="86" xfId="3" applyFont="1" applyBorder="1" applyAlignment="1">
      <alignment horizontal="center" vertical="center" wrapText="1"/>
    </xf>
    <xf numFmtId="0" fontId="22" fillId="0" borderId="89" xfId="3" applyFont="1" applyBorder="1" applyAlignment="1">
      <alignment horizontal="center" vertical="center" wrapText="1"/>
    </xf>
    <xf numFmtId="0" fontId="22" fillId="0" borderId="100" xfId="3" applyFont="1" applyBorder="1" applyAlignment="1" applyProtection="1">
      <alignment horizontal="center" vertical="center"/>
      <protection locked="0"/>
    </xf>
    <xf numFmtId="0" fontId="25" fillId="0" borderId="128" xfId="3" applyFont="1" applyBorder="1" applyAlignment="1">
      <alignment horizontal="center" vertical="center" wrapText="1"/>
    </xf>
    <xf numFmtId="0" fontId="25" fillId="0" borderId="128" xfId="3" applyFont="1" applyBorder="1" applyAlignment="1">
      <alignment horizontal="center" vertical="center"/>
    </xf>
    <xf numFmtId="0" fontId="22" fillId="0" borderId="105" xfId="3" applyFont="1" applyBorder="1" applyAlignment="1">
      <alignment horizontal="center" vertical="center" wrapText="1"/>
    </xf>
    <xf numFmtId="0" fontId="22" fillId="0" borderId="110" xfId="3" applyFont="1" applyBorder="1" applyAlignment="1">
      <alignment horizontal="center" vertical="center" wrapText="1"/>
    </xf>
    <xf numFmtId="0" fontId="22" fillId="0" borderId="112" xfId="3" applyFont="1" applyBorder="1" applyAlignment="1">
      <alignment horizontal="center" vertical="center" wrapText="1"/>
    </xf>
    <xf numFmtId="0" fontId="26" fillId="0" borderId="94" xfId="3" applyFont="1" applyBorder="1" applyAlignment="1">
      <alignment horizontal="center" vertical="center" wrapText="1"/>
    </xf>
    <xf numFmtId="0" fontId="26" fillId="0" borderId="106" xfId="3" applyFont="1" applyBorder="1" applyAlignment="1">
      <alignment horizontal="center" vertical="center" wrapText="1"/>
    </xf>
    <xf numFmtId="0" fontId="22" fillId="0" borderId="82" xfId="3" applyFont="1" applyBorder="1" applyAlignment="1">
      <alignment horizontal="center" vertical="center" wrapText="1"/>
    </xf>
    <xf numFmtId="0" fontId="22" fillId="0" borderId="81" xfId="3" applyFont="1" applyBorder="1" applyAlignment="1">
      <alignment horizontal="center" vertical="center" wrapText="1"/>
    </xf>
    <xf numFmtId="0" fontId="22" fillId="0" borderId="85" xfId="3" applyFont="1" applyBorder="1" applyAlignment="1">
      <alignment horizontal="center" vertical="center" wrapText="1"/>
    </xf>
    <xf numFmtId="0" fontId="22" fillId="0" borderId="0" xfId="3" applyFont="1" applyAlignment="1">
      <alignment horizontal="left" vertical="center" shrinkToFit="1"/>
    </xf>
    <xf numFmtId="0" fontId="23" fillId="0" borderId="0" xfId="3" applyFont="1" applyAlignment="1" applyProtection="1">
      <alignment horizontal="center" vertical="center" shrinkToFit="1"/>
      <protection locked="0"/>
    </xf>
    <xf numFmtId="0" fontId="23" fillId="0" borderId="0" xfId="3" applyFont="1" applyAlignment="1" applyProtection="1">
      <alignment horizontal="left" vertical="center" shrinkToFit="1"/>
      <protection locked="0"/>
    </xf>
    <xf numFmtId="0" fontId="23" fillId="0" borderId="122" xfId="3" applyFont="1" applyBorder="1" applyAlignment="1" applyProtection="1">
      <alignment horizontal="left" vertical="center" shrinkToFit="1"/>
      <protection locked="0"/>
    </xf>
    <xf numFmtId="0" fontId="23" fillId="0" borderId="91" xfId="3" applyFont="1" applyBorder="1" applyAlignment="1" applyProtection="1">
      <alignment horizontal="left" vertical="center" shrinkToFit="1"/>
      <protection locked="0"/>
    </xf>
    <xf numFmtId="0" fontId="23" fillId="0" borderId="123" xfId="3" applyFont="1" applyBorder="1" applyAlignment="1" applyProtection="1">
      <alignment horizontal="left" vertical="center" shrinkToFit="1"/>
      <protection locked="0"/>
    </xf>
    <xf numFmtId="0" fontId="22" fillId="0" borderId="74" xfId="3" applyFont="1" applyBorder="1" applyAlignment="1">
      <alignment horizontal="center" vertical="center" shrinkToFit="1"/>
    </xf>
    <xf numFmtId="49" fontId="22" fillId="0" borderId="100" xfId="3" applyNumberFormat="1" applyFont="1" applyBorder="1" applyAlignment="1" applyProtection="1">
      <alignment horizontal="center" vertical="center"/>
      <protection locked="0"/>
    </xf>
    <xf numFmtId="49" fontId="22" fillId="0" borderId="128" xfId="3" applyNumberFormat="1" applyFont="1" applyBorder="1" applyAlignment="1">
      <alignment horizontal="center" vertical="center"/>
    </xf>
    <xf numFmtId="0" fontId="23" fillId="0" borderId="111" xfId="3" applyFont="1" applyBorder="1" applyAlignment="1">
      <alignment horizontal="left" vertical="center" wrapText="1"/>
    </xf>
    <xf numFmtId="0" fontId="23" fillId="0" borderId="0" xfId="3" applyFont="1" applyAlignment="1">
      <alignment horizontal="left" vertical="center" wrapText="1"/>
    </xf>
    <xf numFmtId="0" fontId="23" fillId="0" borderId="67" xfId="3" applyFont="1" applyBorder="1" applyAlignment="1">
      <alignment horizontal="left" vertical="center" wrapText="1"/>
    </xf>
    <xf numFmtId="0" fontId="23" fillId="0" borderId="85" xfId="3" applyFont="1" applyBorder="1" applyAlignment="1">
      <alignment horizontal="left" vertical="center" wrapText="1"/>
    </xf>
    <xf numFmtId="0" fontId="23" fillId="0" borderId="86" xfId="3" applyFont="1" applyBorder="1" applyAlignment="1">
      <alignment horizontal="left" vertical="center" wrapText="1"/>
    </xf>
    <xf numFmtId="0" fontId="23" fillId="0" borderId="87" xfId="3" applyFont="1" applyBorder="1" applyAlignment="1">
      <alignment horizontal="left" vertical="center" wrapText="1"/>
    </xf>
    <xf numFmtId="0" fontId="22" fillId="0" borderId="88" xfId="3" applyFont="1" applyBorder="1" applyAlignment="1">
      <alignment horizontal="center" vertical="center" shrinkToFit="1"/>
    </xf>
    <xf numFmtId="0" fontId="22" fillId="0" borderId="79" xfId="3" applyFont="1" applyBorder="1" applyAlignment="1">
      <alignment horizontal="distributed" vertical="center" wrapText="1" indent="1"/>
    </xf>
    <xf numFmtId="0" fontId="22" fillId="0" borderId="80" xfId="3" applyFont="1" applyBorder="1" applyAlignment="1">
      <alignment horizontal="distributed" vertical="center" wrapText="1" indent="1"/>
    </xf>
    <xf numFmtId="0" fontId="22" fillId="0" borderId="81" xfId="3" applyFont="1" applyBorder="1" applyAlignment="1">
      <alignment horizontal="distributed" vertical="center" wrapText="1" indent="1"/>
    </xf>
    <xf numFmtId="0" fontId="22" fillId="0" borderId="16" xfId="3" applyFont="1" applyBorder="1" applyAlignment="1">
      <alignment horizontal="distributed" vertical="center" wrapText="1" indent="1"/>
    </xf>
    <xf numFmtId="0" fontId="22" fillId="0" borderId="0" xfId="3" applyFont="1" applyAlignment="1">
      <alignment horizontal="distributed" vertical="center" wrapText="1" indent="1"/>
    </xf>
    <xf numFmtId="0" fontId="22" fillId="0" borderId="84" xfId="3" applyFont="1" applyBorder="1" applyAlignment="1">
      <alignment horizontal="distributed" vertical="center" wrapText="1" indent="1"/>
    </xf>
    <xf numFmtId="0" fontId="22" fillId="0" borderId="88" xfId="3" applyFont="1" applyBorder="1" applyAlignment="1">
      <alignment horizontal="distributed" vertical="center" wrapText="1" indent="1"/>
    </xf>
    <xf numFmtId="0" fontId="22" fillId="0" borderId="86" xfId="3" applyFont="1" applyBorder="1" applyAlignment="1">
      <alignment horizontal="distributed" vertical="center" wrapText="1" indent="1"/>
    </xf>
    <xf numFmtId="0" fontId="22" fillId="0" borderId="89" xfId="3" applyFont="1" applyBorder="1" applyAlignment="1">
      <alignment horizontal="distributed" vertical="center" wrapText="1" indent="1"/>
    </xf>
    <xf numFmtId="0" fontId="22" fillId="0" borderId="98" xfId="3" applyFont="1" applyBorder="1" applyAlignment="1">
      <alignment horizontal="center" vertical="center"/>
    </xf>
    <xf numFmtId="0" fontId="25" fillId="0" borderId="98" xfId="3" applyFont="1" applyBorder="1" applyAlignment="1">
      <alignment horizontal="center" vertical="center" wrapText="1"/>
    </xf>
    <xf numFmtId="0" fontId="22" fillId="0" borderId="100" xfId="3" applyFont="1" applyBorder="1" applyAlignment="1" applyProtection="1">
      <alignment horizontal="center" vertical="center" wrapText="1"/>
      <protection locked="0"/>
    </xf>
    <xf numFmtId="0" fontId="22" fillId="0" borderId="117" xfId="3" applyFont="1" applyBorder="1" applyAlignment="1">
      <alignment horizontal="distributed" vertical="center" wrapText="1" indent="1"/>
    </xf>
    <xf numFmtId="0" fontId="22" fillId="0" borderId="118" xfId="3" applyFont="1" applyBorder="1" applyAlignment="1">
      <alignment horizontal="distributed" vertical="center" wrapText="1" indent="1"/>
    </xf>
    <xf numFmtId="0" fontId="22" fillId="0" borderId="124" xfId="3" applyFont="1" applyBorder="1" applyAlignment="1">
      <alignment horizontal="distributed" vertical="center" wrapText="1" indent="1"/>
    </xf>
    <xf numFmtId="0" fontId="22" fillId="0" borderId="126" xfId="3" applyFont="1" applyBorder="1" applyAlignment="1">
      <alignment horizontal="center" vertical="center"/>
    </xf>
    <xf numFmtId="0" fontId="22" fillId="0" borderId="94" xfId="3" applyFont="1" applyBorder="1" applyAlignment="1">
      <alignment horizontal="center" vertical="center"/>
    </xf>
    <xf numFmtId="0" fontId="22" fillId="0" borderId="106" xfId="3" applyFont="1" applyBorder="1" applyAlignment="1">
      <alignment horizontal="center" vertical="center"/>
    </xf>
    <xf numFmtId="0" fontId="22" fillId="0" borderId="125" xfId="3" applyFont="1" applyBorder="1" applyAlignment="1">
      <alignment horizontal="center" vertical="center"/>
    </xf>
    <xf numFmtId="0" fontId="22" fillId="0" borderId="118" xfId="3" applyFont="1" applyBorder="1" applyAlignment="1">
      <alignment horizontal="center" vertical="center"/>
    </xf>
    <xf numFmtId="0" fontId="22" fillId="0" borderId="124" xfId="3" applyFont="1" applyBorder="1" applyAlignment="1">
      <alignment horizontal="center" vertical="center"/>
    </xf>
    <xf numFmtId="0" fontId="22" fillId="0" borderId="85" xfId="3" applyFont="1" applyBorder="1" applyAlignment="1">
      <alignment horizontal="center" vertical="center"/>
    </xf>
    <xf numFmtId="0" fontId="22" fillId="0" borderId="119" xfId="3" applyFont="1" applyBorder="1" applyAlignment="1">
      <alignment horizontal="center" vertical="center"/>
    </xf>
    <xf numFmtId="0" fontId="22" fillId="0" borderId="87" xfId="3" applyFont="1" applyBorder="1" applyAlignment="1">
      <alignment horizontal="center" vertical="center"/>
    </xf>
    <xf numFmtId="0" fontId="22" fillId="0" borderId="100" xfId="3" applyFont="1" applyBorder="1" applyAlignment="1">
      <alignment horizontal="center" vertical="center"/>
    </xf>
    <xf numFmtId="0" fontId="22" fillId="0" borderId="101" xfId="3" applyFont="1" applyBorder="1" applyAlignment="1">
      <alignment horizontal="center" vertical="center"/>
    </xf>
    <xf numFmtId="0" fontId="22" fillId="0" borderId="90" xfId="3" applyFont="1" applyBorder="1" applyAlignment="1">
      <alignment horizontal="center" vertical="center" wrapText="1"/>
    </xf>
    <xf numFmtId="0" fontId="22" fillId="0" borderId="91" xfId="3" applyFont="1" applyBorder="1" applyAlignment="1">
      <alignment horizontal="center" vertical="center" wrapText="1"/>
    </xf>
    <xf numFmtId="0" fontId="22" fillId="0" borderId="92" xfId="3" applyFont="1" applyBorder="1" applyAlignment="1">
      <alignment horizontal="center" vertical="center" wrapText="1"/>
    </xf>
    <xf numFmtId="0" fontId="22" fillId="0" borderId="113" xfId="3" applyFont="1" applyBorder="1" applyAlignment="1" applyProtection="1">
      <alignment horizontal="center" vertical="center"/>
      <protection locked="0"/>
    </xf>
    <xf numFmtId="0" fontId="22" fillId="0" borderId="116" xfId="3" applyFont="1" applyBorder="1" applyAlignment="1" applyProtection="1">
      <alignment horizontal="center" vertical="center"/>
      <protection locked="0"/>
    </xf>
    <xf numFmtId="0" fontId="22" fillId="0" borderId="74" xfId="3" applyFont="1" applyBorder="1" applyAlignment="1">
      <alignment horizontal="distributed" vertical="center" wrapText="1" indent="1"/>
    </xf>
    <xf numFmtId="0" fontId="22" fillId="0" borderId="75" xfId="3" applyFont="1" applyBorder="1" applyAlignment="1">
      <alignment horizontal="distributed" vertical="center" wrapText="1" indent="1"/>
    </xf>
    <xf numFmtId="0" fontId="22" fillId="0" borderId="76" xfId="3" applyFont="1" applyBorder="1" applyAlignment="1">
      <alignment horizontal="distributed" vertical="center" wrapText="1" indent="1"/>
    </xf>
    <xf numFmtId="0" fontId="22" fillId="0" borderId="82" xfId="3" applyFont="1" applyBorder="1" applyAlignment="1">
      <alignment horizontal="center" vertical="center"/>
    </xf>
    <xf numFmtId="0" fontId="22" fillId="0" borderId="93" xfId="3" applyFont="1" applyBorder="1" applyAlignment="1">
      <alignment horizontal="center" vertical="center"/>
    </xf>
    <xf numFmtId="0" fontId="20" fillId="0" borderId="94" xfId="3" applyFont="1" applyBorder="1" applyAlignment="1">
      <alignment horizontal="center" vertical="center"/>
    </xf>
    <xf numFmtId="0" fontId="20" fillId="0" borderId="95" xfId="3" applyFont="1" applyBorder="1" applyAlignment="1">
      <alignment horizontal="center" vertical="center"/>
    </xf>
    <xf numFmtId="0" fontId="22" fillId="0" borderId="74" xfId="3" applyFont="1" applyBorder="1" applyAlignment="1">
      <alignment horizontal="distributed" vertical="center" indent="1"/>
    </xf>
    <xf numFmtId="0" fontId="22" fillId="0" borderId="75" xfId="3" applyFont="1" applyBorder="1" applyAlignment="1">
      <alignment horizontal="distributed" vertical="center" indent="1"/>
    </xf>
    <xf numFmtId="0" fontId="22" fillId="0" borderId="76" xfId="3" applyFont="1" applyBorder="1" applyAlignment="1">
      <alignment horizontal="distributed" vertical="center" indent="1"/>
    </xf>
    <xf numFmtId="14" fontId="22" fillId="0" borderId="77" xfId="3" applyNumberFormat="1" applyFont="1" applyBorder="1" applyAlignment="1" applyProtection="1">
      <alignment horizontal="center" vertical="center"/>
      <protection locked="0"/>
    </xf>
    <xf numFmtId="14" fontId="22" fillId="0" borderId="75" xfId="3" applyNumberFormat="1" applyFont="1" applyBorder="1" applyAlignment="1" applyProtection="1">
      <alignment horizontal="center" vertical="center"/>
      <protection locked="0"/>
    </xf>
    <xf numFmtId="14" fontId="0" fillId="0" borderId="75" xfId="0" applyNumberFormat="1" applyBorder="1">
      <alignment vertical="center"/>
    </xf>
    <xf numFmtId="0" fontId="20" fillId="0" borderId="137" xfId="3" applyFont="1" applyBorder="1" applyAlignment="1">
      <alignment horizontal="center" vertical="center" textRotation="255"/>
    </xf>
    <xf numFmtId="0" fontId="20" fillId="0" borderId="110" xfId="3" applyFont="1" applyBorder="1" applyAlignment="1">
      <alignment horizontal="center" vertical="center" textRotation="255"/>
    </xf>
    <xf numFmtId="0" fontId="20" fillId="0" borderId="138" xfId="3" applyFont="1" applyBorder="1" applyAlignment="1">
      <alignment horizontal="center" vertical="center" textRotation="255"/>
    </xf>
    <xf numFmtId="0" fontId="20" fillId="0" borderId="100" xfId="3" applyFont="1" applyBorder="1" applyAlignment="1">
      <alignment horizontal="left" vertical="center"/>
    </xf>
    <xf numFmtId="0" fontId="20" fillId="0" borderId="100" xfId="3" applyFont="1" applyBorder="1" applyAlignment="1" applyProtection="1">
      <alignment horizontal="center" vertical="center"/>
      <protection locked="0"/>
    </xf>
    <xf numFmtId="0" fontId="20" fillId="0" borderId="101" xfId="3" applyFont="1" applyBorder="1" applyAlignment="1" applyProtection="1">
      <alignment horizontal="center" vertical="center"/>
      <protection locked="0"/>
    </xf>
    <xf numFmtId="0" fontId="22" fillId="0" borderId="78" xfId="3" applyFont="1" applyBorder="1" applyAlignment="1">
      <alignment horizontal="left" vertical="center"/>
    </xf>
    <xf numFmtId="0" fontId="22" fillId="0" borderId="90" xfId="3" applyFont="1" applyBorder="1" applyAlignment="1">
      <alignment horizontal="center" vertical="center"/>
    </xf>
    <xf numFmtId="0" fontId="22" fillId="0" borderId="91" xfId="3" applyFont="1" applyBorder="1" applyAlignment="1">
      <alignment horizontal="center" vertical="center"/>
    </xf>
    <xf numFmtId="0" fontId="20" fillId="0" borderId="122" xfId="3" applyFont="1" applyBorder="1" applyAlignment="1" applyProtection="1">
      <alignment horizontal="center" vertical="center"/>
      <protection locked="0"/>
    </xf>
    <xf numFmtId="0" fontId="20" fillId="0" borderId="91" xfId="3" applyFont="1" applyBorder="1" applyAlignment="1" applyProtection="1">
      <alignment horizontal="center" vertical="center"/>
      <protection locked="0"/>
    </xf>
    <xf numFmtId="0" fontId="20" fillId="0" borderId="123" xfId="3" applyFont="1" applyBorder="1" applyAlignment="1" applyProtection="1">
      <alignment horizontal="center" vertical="center"/>
      <protection locked="0"/>
    </xf>
    <xf numFmtId="0" fontId="22" fillId="0" borderId="136" xfId="3" applyFont="1" applyBorder="1" applyAlignment="1">
      <alignment horizontal="distributed" vertical="center" indent="1"/>
    </xf>
    <xf numFmtId="0" fontId="22" fillId="0" borderId="72" xfId="3" applyFont="1" applyBorder="1" applyAlignment="1">
      <alignment horizontal="distributed" vertical="center" indent="1"/>
    </xf>
    <xf numFmtId="0" fontId="22" fillId="0" borderId="129" xfId="3" applyFont="1" applyBorder="1" applyAlignment="1">
      <alignment horizontal="distributed" vertical="center" indent="1"/>
    </xf>
    <xf numFmtId="0" fontId="20" fillId="0" borderId="77" xfId="3" applyFont="1" applyBorder="1" applyAlignment="1" applyProtection="1">
      <alignment horizontal="center" vertical="center" shrinkToFit="1"/>
      <protection locked="0"/>
    </xf>
    <xf numFmtId="0" fontId="20" fillId="0" borderId="75" xfId="3" applyFont="1" applyBorder="1" applyAlignment="1" applyProtection="1">
      <alignment horizontal="center" vertical="center" shrinkToFit="1"/>
      <protection locked="0"/>
    </xf>
    <xf numFmtId="0" fontId="20" fillId="0" borderId="76" xfId="3" applyFont="1" applyBorder="1" applyAlignment="1" applyProtection="1">
      <alignment horizontal="center" vertical="center" shrinkToFit="1"/>
      <protection locked="0"/>
    </xf>
    <xf numFmtId="0" fontId="22" fillId="0" borderId="101" xfId="3" applyFont="1" applyBorder="1" applyAlignment="1" applyProtection="1">
      <alignment horizontal="center" vertical="center"/>
      <protection locked="0"/>
    </xf>
    <xf numFmtId="0" fontId="23" fillId="0" borderId="137" xfId="3" applyFont="1" applyBorder="1" applyAlignment="1">
      <alignment horizontal="center" vertical="center" textRotation="255" wrapText="1"/>
    </xf>
    <xf numFmtId="0" fontId="23" fillId="0" borderId="110" xfId="3" applyFont="1" applyBorder="1" applyAlignment="1">
      <alignment horizontal="center" vertical="center" textRotation="255" wrapText="1"/>
    </xf>
    <xf numFmtId="0" fontId="23" fillId="0" borderId="138" xfId="3" applyFont="1" applyBorder="1" applyAlignment="1">
      <alignment horizontal="center" vertical="center" textRotation="255" wrapText="1"/>
    </xf>
    <xf numFmtId="14" fontId="22" fillId="0" borderId="125" xfId="3" applyNumberFormat="1" applyFont="1" applyBorder="1" applyAlignment="1" applyProtection="1">
      <alignment horizontal="center" vertical="center"/>
      <protection locked="0"/>
    </xf>
    <xf numFmtId="14" fontId="22" fillId="0" borderId="118" xfId="3" applyNumberFormat="1" applyFont="1" applyBorder="1" applyAlignment="1" applyProtection="1">
      <alignment horizontal="center" vertical="center"/>
      <protection locked="0"/>
    </xf>
    <xf numFmtId="14" fontId="0" fillId="0" borderId="118" xfId="0" applyNumberFormat="1" applyBorder="1">
      <alignment vertical="center"/>
    </xf>
    <xf numFmtId="0" fontId="26" fillId="0" borderId="122" xfId="3" applyFont="1" applyBorder="1" applyAlignment="1">
      <alignment horizontal="center" vertical="center" wrapText="1"/>
    </xf>
    <xf numFmtId="0" fontId="26" fillId="0" borderId="91" xfId="3" applyFont="1" applyBorder="1" applyAlignment="1">
      <alignment horizontal="center" vertical="center" wrapText="1"/>
    </xf>
    <xf numFmtId="0" fontId="26" fillId="0" borderId="92" xfId="3" applyFont="1" applyBorder="1" applyAlignment="1">
      <alignment horizontal="center" vertical="center" wrapText="1"/>
    </xf>
    <xf numFmtId="0" fontId="22" fillId="0" borderId="91" xfId="3" applyFont="1" applyBorder="1" applyAlignment="1" applyProtection="1">
      <alignment horizontal="center"/>
      <protection locked="0"/>
    </xf>
    <xf numFmtId="0" fontId="26" fillId="0" borderId="91" xfId="3" applyFont="1" applyBorder="1" applyAlignment="1"/>
    <xf numFmtId="0" fontId="26" fillId="0" borderId="123" xfId="3" applyFont="1" applyBorder="1" applyAlignment="1"/>
    <xf numFmtId="0" fontId="22" fillId="0" borderId="117" xfId="3" applyFont="1" applyBorder="1" applyAlignment="1">
      <alignment horizontal="left" vertical="center"/>
    </xf>
    <xf numFmtId="0" fontId="22" fillId="0" borderId="118" xfId="3" applyFont="1" applyBorder="1" applyAlignment="1">
      <alignment horizontal="left" vertical="center"/>
    </xf>
    <xf numFmtId="0" fontId="22" fillId="0" borderId="119" xfId="3" applyFont="1" applyBorder="1" applyAlignment="1">
      <alignment horizontal="left" vertical="center"/>
    </xf>
    <xf numFmtId="0" fontId="23" fillId="0" borderId="120" xfId="3" applyFont="1" applyBorder="1" applyAlignment="1" applyProtection="1">
      <alignment horizontal="left" vertical="center" wrapText="1"/>
      <protection locked="0"/>
    </xf>
    <xf numFmtId="0" fontId="23" fillId="0" borderId="68" xfId="3" applyFont="1" applyBorder="1" applyAlignment="1" applyProtection="1">
      <alignment horizontal="left" vertical="center" wrapText="1"/>
      <protection locked="0"/>
    </xf>
    <xf numFmtId="0" fontId="23" fillId="0" borderId="121" xfId="3" applyFont="1" applyBorder="1" applyAlignment="1" applyProtection="1">
      <alignment horizontal="left" vertical="center" wrapText="1"/>
      <protection locked="0"/>
    </xf>
    <xf numFmtId="0" fontId="26" fillId="0" borderId="46" xfId="3" applyFont="1" applyBorder="1" applyAlignment="1" applyProtection="1">
      <alignment horizontal="left" vertical="center"/>
      <protection locked="0"/>
    </xf>
    <xf numFmtId="0" fontId="26" fillId="0" borderId="75" xfId="3" applyFont="1" applyBorder="1" applyAlignment="1">
      <alignment horizontal="center" vertical="center" wrapText="1"/>
    </xf>
    <xf numFmtId="0" fontId="22" fillId="0" borderId="77" xfId="3" applyFont="1" applyBorder="1" applyAlignment="1">
      <alignment horizontal="center" vertical="center" wrapText="1"/>
    </xf>
    <xf numFmtId="0" fontId="22" fillId="0" borderId="122" xfId="3" applyFont="1" applyBorder="1" applyAlignment="1" applyProtection="1">
      <alignment horizontal="center" vertical="center" wrapText="1"/>
      <protection locked="0"/>
    </xf>
    <xf numFmtId="0" fontId="22" fillId="0" borderId="91" xfId="3" applyFont="1" applyBorder="1" applyAlignment="1" applyProtection="1">
      <alignment horizontal="center" vertical="center" wrapText="1"/>
      <protection locked="0"/>
    </xf>
    <xf numFmtId="0" fontId="26" fillId="0" borderId="91" xfId="3" applyFont="1" applyBorder="1" applyAlignment="1" applyProtection="1">
      <alignment horizontal="center" vertical="center" wrapText="1"/>
      <protection locked="0"/>
    </xf>
    <xf numFmtId="0" fontId="26" fillId="0" borderId="92" xfId="3" applyFont="1" applyBorder="1" applyAlignment="1"/>
    <xf numFmtId="0" fontId="22" fillId="0" borderId="110" xfId="3" applyFont="1" applyBorder="1" applyAlignment="1">
      <alignment horizontal="center" vertical="center" textRotation="255" wrapText="1"/>
    </xf>
    <xf numFmtId="0" fontId="22" fillId="0" borderId="137" xfId="3" applyFont="1" applyBorder="1" applyAlignment="1">
      <alignment horizontal="center" vertical="center" textRotation="255" wrapText="1"/>
    </xf>
    <xf numFmtId="0" fontId="22" fillId="0" borderId="112" xfId="3" applyFont="1" applyBorder="1" applyAlignment="1">
      <alignment horizontal="center" vertical="center" textRotation="255" wrapText="1"/>
    </xf>
    <xf numFmtId="0" fontId="20" fillId="0" borderId="103" xfId="3" applyFont="1" applyBorder="1" applyAlignment="1">
      <alignment horizontal="left" vertical="center"/>
    </xf>
    <xf numFmtId="0" fontId="20" fillId="0" borderId="120" xfId="3" applyFont="1" applyBorder="1" applyAlignment="1" applyProtection="1">
      <alignment horizontal="left" vertical="center" wrapText="1"/>
      <protection locked="0"/>
    </xf>
    <xf numFmtId="0" fontId="20" fillId="0" borderId="68" xfId="3" applyFont="1" applyBorder="1" applyAlignment="1" applyProtection="1">
      <alignment horizontal="left" vertical="center" wrapText="1"/>
      <protection locked="0"/>
    </xf>
    <xf numFmtId="0" fontId="20" fillId="0" borderId="121" xfId="3" applyFont="1" applyBorder="1" applyAlignment="1" applyProtection="1">
      <alignment horizontal="left" vertical="center" wrapText="1"/>
      <protection locked="0"/>
    </xf>
    <xf numFmtId="0" fontId="20" fillId="0" borderId="85" xfId="3" applyFont="1" applyBorder="1" applyAlignment="1" applyProtection="1">
      <alignment horizontal="center" vertical="center"/>
      <protection locked="0"/>
    </xf>
    <xf numFmtId="0" fontId="0" fillId="0" borderId="86" xfId="0" applyBorder="1" applyAlignment="1">
      <alignment horizontal="center" vertical="center"/>
    </xf>
    <xf numFmtId="0" fontId="0" fillId="0" borderId="89" xfId="0" applyBorder="1" applyAlignment="1">
      <alignment horizontal="center" vertical="center"/>
    </xf>
    <xf numFmtId="0" fontId="20" fillId="0" borderId="0" xfId="3" applyFont="1" applyAlignment="1" applyProtection="1">
      <alignment horizontal="center" vertical="center"/>
      <protection locked="0"/>
    </xf>
    <xf numFmtId="0" fontId="0" fillId="0" borderId="0" xfId="0" applyAlignment="1">
      <alignment horizontal="center" vertical="center"/>
    </xf>
    <xf numFmtId="181" fontId="22" fillId="0" borderId="80" xfId="3" applyNumberFormat="1" applyFont="1" applyBorder="1" applyAlignment="1" applyProtection="1">
      <alignment horizontal="center" vertical="center"/>
      <protection locked="0"/>
    </xf>
    <xf numFmtId="181" fontId="0" fillId="0" borderId="80" xfId="0" applyNumberFormat="1" applyBorder="1" applyAlignment="1">
      <alignment horizontal="center" vertical="center"/>
    </xf>
    <xf numFmtId="181" fontId="0" fillId="0" borderId="86" xfId="0" applyNumberFormat="1" applyBorder="1" applyAlignment="1">
      <alignment horizontal="center" vertical="center"/>
    </xf>
    <xf numFmtId="181" fontId="0" fillId="0" borderId="80" xfId="0" applyNumberFormat="1" applyBorder="1">
      <alignment vertical="center"/>
    </xf>
    <xf numFmtId="181" fontId="0" fillId="0" borderId="83" xfId="0" applyNumberFormat="1" applyBorder="1">
      <alignment vertical="center"/>
    </xf>
    <xf numFmtId="181" fontId="0" fillId="0" borderId="86" xfId="0" applyNumberFormat="1" applyBorder="1">
      <alignment vertical="center"/>
    </xf>
    <xf numFmtId="181" fontId="0" fillId="0" borderId="87" xfId="0" applyNumberFormat="1" applyBorder="1">
      <alignment vertical="center"/>
    </xf>
    <xf numFmtId="0" fontId="26" fillId="0" borderId="77" xfId="3" applyFont="1" applyBorder="1" applyAlignment="1" applyProtection="1">
      <alignment horizontal="center" vertical="center"/>
      <protection locked="0"/>
    </xf>
    <xf numFmtId="0" fontId="26" fillId="0" borderId="75" xfId="3" applyFont="1" applyBorder="1" applyAlignment="1" applyProtection="1">
      <alignment horizontal="center" vertical="center"/>
      <protection locked="0"/>
    </xf>
    <xf numFmtId="0" fontId="0" fillId="0" borderId="75" xfId="0" applyBorder="1" applyAlignment="1">
      <alignment horizontal="center" vertical="center"/>
    </xf>
    <xf numFmtId="0" fontId="0" fillId="0" borderId="78" xfId="0" applyBorder="1" applyAlignment="1">
      <alignment horizontal="center" vertical="center"/>
    </xf>
    <xf numFmtId="0" fontId="0" fillId="0" borderId="75" xfId="0" applyBorder="1">
      <alignment vertical="center"/>
    </xf>
    <xf numFmtId="0" fontId="26" fillId="0" borderId="46" xfId="3" applyFont="1" applyBorder="1" applyAlignment="1">
      <alignment horizontal="left" vertical="center" wrapText="1" shrinkToFit="1"/>
    </xf>
    <xf numFmtId="0" fontId="22" fillId="0" borderId="102" xfId="3" applyFont="1" applyBorder="1" applyAlignment="1">
      <alignment horizontal="left" vertical="center" indent="1"/>
    </xf>
    <xf numFmtId="0" fontId="22" fillId="0" borderId="103" xfId="3" applyFont="1" applyBorder="1" applyAlignment="1">
      <alignment horizontal="left" vertical="center" indent="1"/>
    </xf>
    <xf numFmtId="38" fontId="20" fillId="0" borderId="91" xfId="4" applyFont="1" applyBorder="1" applyAlignment="1" applyProtection="1">
      <alignment horizontal="center" vertical="center"/>
    </xf>
    <xf numFmtId="0" fontId="26" fillId="0" borderId="122" xfId="3" applyFont="1" applyBorder="1" applyAlignment="1">
      <alignment vertical="center" wrapText="1"/>
    </xf>
    <xf numFmtId="0" fontId="26" fillId="0" borderId="91" xfId="3" applyFont="1" applyBorder="1" applyAlignment="1">
      <alignment vertical="center" wrapText="1"/>
    </xf>
    <xf numFmtId="0" fontId="26" fillId="0" borderId="92" xfId="3" applyFont="1" applyBorder="1" applyAlignment="1">
      <alignment vertical="center" wrapText="1"/>
    </xf>
    <xf numFmtId="0" fontId="22" fillId="0" borderId="133" xfId="3" applyFont="1" applyBorder="1" applyAlignment="1">
      <alignment horizontal="center" vertical="center" wrapText="1"/>
    </xf>
    <xf numFmtId="0" fontId="0" fillId="0" borderId="134" xfId="0" applyBorder="1" applyAlignment="1">
      <alignment horizontal="center" vertical="center" wrapText="1"/>
    </xf>
    <xf numFmtId="0" fontId="0" fillId="0" borderId="135" xfId="0" applyBorder="1" applyAlignment="1">
      <alignment horizontal="center" vertical="center" wrapText="1"/>
    </xf>
    <xf numFmtId="0" fontId="22" fillId="0" borderId="99" xfId="3" applyFont="1" applyBorder="1" applyAlignment="1">
      <alignment horizontal="left" vertical="center" indent="1"/>
    </xf>
    <xf numFmtId="0" fontId="22" fillId="0" borderId="100" xfId="3" applyFont="1" applyBorder="1" applyAlignment="1">
      <alignment horizontal="left" vertical="center" indent="1"/>
    </xf>
    <xf numFmtId="0" fontId="20" fillId="0" borderId="75" xfId="3" applyFont="1" applyBorder="1" applyAlignment="1" applyProtection="1">
      <alignment horizontal="center" vertical="center"/>
      <protection locked="0"/>
    </xf>
    <xf numFmtId="38" fontId="20" fillId="0" borderId="75" xfId="4" applyFont="1" applyBorder="1" applyAlignment="1" applyProtection="1">
      <alignment horizontal="center" vertical="center"/>
    </xf>
    <xf numFmtId="0" fontId="26" fillId="0" borderId="77" xfId="3" applyFont="1" applyBorder="1" applyAlignment="1">
      <alignment vertical="center" wrapText="1"/>
    </xf>
    <xf numFmtId="0" fontId="26" fillId="0" borderId="75" xfId="3" applyFont="1" applyBorder="1" applyAlignment="1">
      <alignment vertical="center" wrapText="1"/>
    </xf>
    <xf numFmtId="0" fontId="26" fillId="0" borderId="76" xfId="3" applyFont="1" applyBorder="1" applyAlignment="1">
      <alignment vertical="center" wrapText="1"/>
    </xf>
    <xf numFmtId="0" fontId="22" fillId="0" borderId="130" xfId="3" applyFont="1" applyBorder="1" applyAlignment="1">
      <alignment horizontal="center" vertical="center" wrapText="1"/>
    </xf>
    <xf numFmtId="0" fontId="22" fillId="0" borderId="131" xfId="3" applyFont="1" applyBorder="1" applyAlignment="1">
      <alignment horizontal="center" vertical="center" wrapText="1"/>
    </xf>
    <xf numFmtId="0" fontId="22" fillId="0" borderId="132" xfId="3" applyFont="1" applyBorder="1" applyAlignment="1">
      <alignment horizontal="center" vertical="center" wrapText="1"/>
    </xf>
    <xf numFmtId="0" fontId="20" fillId="0" borderId="86" xfId="3" applyFont="1" applyBorder="1" applyAlignment="1">
      <alignment horizontal="center" vertical="center"/>
    </xf>
    <xf numFmtId="0" fontId="26" fillId="5" borderId="77" xfId="3" applyFont="1" applyFill="1" applyBorder="1" applyAlignment="1">
      <alignment vertical="center" wrapText="1"/>
    </xf>
    <xf numFmtId="0" fontId="26" fillId="5" borderId="75" xfId="3" applyFont="1" applyFill="1" applyBorder="1" applyAlignment="1">
      <alignment vertical="center" wrapText="1"/>
    </xf>
    <xf numFmtId="0" fontId="26" fillId="5" borderId="76" xfId="3" applyFont="1" applyFill="1" applyBorder="1" applyAlignment="1">
      <alignment vertical="center" wrapText="1"/>
    </xf>
    <xf numFmtId="0" fontId="20" fillId="0" borderId="75" xfId="3" applyFont="1" applyBorder="1" applyAlignment="1">
      <alignment horizontal="center" vertical="center"/>
    </xf>
    <xf numFmtId="0" fontId="20" fillId="0" borderId="77" xfId="3" applyFont="1" applyBorder="1" applyAlignment="1" applyProtection="1">
      <alignment horizontal="center" vertical="center"/>
      <protection locked="0"/>
    </xf>
    <xf numFmtId="38" fontId="26" fillId="0" borderId="111" xfId="4" applyFont="1" applyBorder="1" applyAlignment="1" applyProtection="1">
      <alignment horizontal="center" vertical="center" wrapText="1"/>
    </xf>
    <xf numFmtId="38" fontId="26" fillId="0" borderId="0" xfId="4" applyFont="1" applyBorder="1" applyAlignment="1" applyProtection="1">
      <alignment horizontal="center" vertical="center" wrapText="1"/>
    </xf>
    <xf numFmtId="38" fontId="26" fillId="0" borderId="67" xfId="4" applyFont="1" applyBorder="1" applyAlignment="1" applyProtection="1">
      <alignment horizontal="center" vertical="center" wrapText="1"/>
    </xf>
    <xf numFmtId="38" fontId="26" fillId="0" borderId="85" xfId="4" applyFont="1" applyBorder="1" applyAlignment="1" applyProtection="1">
      <alignment horizontal="center" vertical="center" wrapText="1"/>
    </xf>
    <xf numFmtId="38" fontId="26" fillId="0" borderId="86" xfId="4" applyFont="1" applyBorder="1" applyAlignment="1" applyProtection="1">
      <alignment horizontal="center" vertical="center" wrapText="1"/>
    </xf>
    <xf numFmtId="38" fontId="26" fillId="0" borderId="87" xfId="4" applyFont="1" applyBorder="1" applyAlignment="1" applyProtection="1">
      <alignment horizontal="center" vertical="center" wrapText="1"/>
    </xf>
    <xf numFmtId="0" fontId="26" fillId="0" borderId="88" xfId="3" applyFont="1" applyBorder="1" applyAlignment="1">
      <alignment horizontal="center" vertical="center" wrapText="1"/>
    </xf>
    <xf numFmtId="38" fontId="20" fillId="0" borderId="80" xfId="4" applyFont="1" applyBorder="1" applyAlignment="1" applyProtection="1">
      <alignment horizontal="center" vertical="center"/>
    </xf>
    <xf numFmtId="38" fontId="20" fillId="0" borderId="80" xfId="4" applyFont="1" applyBorder="1" applyAlignment="1" applyProtection="1">
      <alignment horizontal="center" vertical="center"/>
      <protection locked="0"/>
    </xf>
    <xf numFmtId="38" fontId="20" fillId="0" borderId="82" xfId="4" applyFont="1" applyBorder="1" applyAlignment="1" applyProtection="1">
      <alignment horizontal="center" vertical="center"/>
      <protection locked="0"/>
    </xf>
    <xf numFmtId="38" fontId="20" fillId="0" borderId="111" xfId="4" applyFont="1" applyBorder="1" applyAlignment="1" applyProtection="1">
      <alignment horizontal="center" vertical="center"/>
      <protection locked="0"/>
    </xf>
    <xf numFmtId="38" fontId="20" fillId="0" borderId="0" xfId="4" applyFont="1" applyBorder="1" applyAlignment="1" applyProtection="1">
      <alignment horizontal="center" vertical="center"/>
      <protection locked="0"/>
    </xf>
    <xf numFmtId="0" fontId="22" fillId="0" borderId="83" xfId="3" applyFont="1" applyBorder="1" applyAlignment="1">
      <alignment horizontal="center" vertical="center"/>
    </xf>
    <xf numFmtId="0" fontId="22" fillId="0" borderId="67" xfId="3" applyFont="1" applyBorder="1" applyAlignment="1">
      <alignment horizontal="center" vertical="center"/>
    </xf>
    <xf numFmtId="0" fontId="26" fillId="0" borderId="16" xfId="3" applyFont="1" applyBorder="1" applyAlignment="1">
      <alignment horizontal="left" vertical="center" wrapText="1"/>
    </xf>
    <xf numFmtId="0" fontId="26" fillId="0" borderId="84" xfId="3" applyFont="1" applyBorder="1" applyAlignment="1">
      <alignment horizontal="left" vertical="center" wrapText="1"/>
    </xf>
    <xf numFmtId="38" fontId="20" fillId="0" borderId="75" xfId="4" applyFont="1" applyBorder="1" applyAlignment="1" applyProtection="1">
      <alignment horizontal="center" vertical="center"/>
      <protection locked="0"/>
    </xf>
    <xf numFmtId="38" fontId="20" fillId="0" borderId="86" xfId="4" applyFont="1" applyBorder="1" applyAlignment="1" applyProtection="1">
      <alignment horizontal="center" vertical="center"/>
    </xf>
    <xf numFmtId="38" fontId="20" fillId="0" borderId="86" xfId="4" applyFont="1" applyBorder="1" applyAlignment="1" applyProtection="1">
      <alignment horizontal="center" vertical="center"/>
      <protection locked="0"/>
    </xf>
    <xf numFmtId="0" fontId="22" fillId="0" borderId="79" xfId="3" applyFont="1" applyBorder="1" applyAlignment="1">
      <alignment horizontal="center" vertical="center" wrapText="1"/>
    </xf>
    <xf numFmtId="0" fontId="22" fillId="0" borderId="80" xfId="3" applyFont="1" applyBorder="1" applyAlignment="1">
      <alignment horizontal="center" vertical="center" wrapText="1"/>
    </xf>
    <xf numFmtId="0" fontId="26" fillId="0" borderId="82" xfId="3" applyFont="1" applyBorder="1" applyAlignment="1">
      <alignment horizontal="left" vertical="center" wrapText="1"/>
    </xf>
    <xf numFmtId="0" fontId="26" fillId="0" borderId="80" xfId="3" applyFont="1" applyBorder="1" applyAlignment="1">
      <alignment horizontal="left" vertical="center" wrapText="1"/>
    </xf>
    <xf numFmtId="0" fontId="26" fillId="0" borderId="81" xfId="3" applyFont="1" applyBorder="1" applyAlignment="1">
      <alignment horizontal="left" vertical="center" wrapText="1"/>
    </xf>
    <xf numFmtId="0" fontId="26" fillId="0" borderId="111" xfId="3" applyFont="1" applyBorder="1" applyAlignment="1">
      <alignment horizontal="left" vertical="center" wrapText="1"/>
    </xf>
    <xf numFmtId="0" fontId="26" fillId="0" borderId="85" xfId="3" applyFont="1" applyBorder="1" applyAlignment="1">
      <alignment horizontal="left" vertical="center" wrapText="1"/>
    </xf>
    <xf numFmtId="0" fontId="26" fillId="0" borderId="86" xfId="3" applyFont="1" applyBorder="1" applyAlignment="1">
      <alignment horizontal="left" vertical="center" wrapText="1"/>
    </xf>
    <xf numFmtId="0" fontId="26" fillId="0" borderId="89" xfId="3" applyFont="1" applyBorder="1" applyAlignment="1">
      <alignment horizontal="left" vertical="center" wrapText="1"/>
    </xf>
    <xf numFmtId="0" fontId="22" fillId="0" borderId="127" xfId="3" applyFont="1" applyBorder="1" applyAlignment="1">
      <alignment horizontal="distributed" vertical="center" wrapText="1" indent="4"/>
    </xf>
    <xf numFmtId="0" fontId="22" fillId="0" borderId="113" xfId="3" applyFont="1" applyBorder="1" applyAlignment="1">
      <alignment horizontal="distributed" vertical="center" wrapText="1" indent="4"/>
    </xf>
    <xf numFmtId="0" fontId="22" fillId="0" borderId="114" xfId="3" applyFont="1" applyBorder="1" applyAlignment="1">
      <alignment horizontal="distributed" vertical="center" wrapText="1" indent="4"/>
    </xf>
    <xf numFmtId="0" fontId="22" fillId="0" borderId="115" xfId="3" applyFont="1" applyBorder="1" applyAlignment="1" applyProtection="1">
      <alignment horizontal="center" vertical="center"/>
      <protection locked="0"/>
    </xf>
    <xf numFmtId="0" fontId="22" fillId="0" borderId="88" xfId="3" applyFont="1" applyBorder="1" applyAlignment="1">
      <alignment horizontal="distributed" vertical="center" indent="1"/>
    </xf>
    <xf numFmtId="0" fontId="22" fillId="0" borderId="86" xfId="3" applyFont="1" applyBorder="1" applyAlignment="1">
      <alignment horizontal="distributed" vertical="center" indent="1"/>
    </xf>
    <xf numFmtId="0" fontId="22" fillId="0" borderId="85" xfId="3" applyFont="1" applyBorder="1" applyAlignment="1">
      <alignment horizontal="distributed" vertical="center" indent="2"/>
    </xf>
    <xf numFmtId="0" fontId="22" fillId="0" borderId="86" xfId="3" applyFont="1" applyBorder="1" applyAlignment="1">
      <alignment horizontal="distributed" vertical="center" indent="2"/>
    </xf>
    <xf numFmtId="0" fontId="22" fillId="0" borderId="89" xfId="3" applyFont="1" applyBorder="1" applyAlignment="1">
      <alignment horizontal="distributed" vertical="center" indent="2"/>
    </xf>
    <xf numFmtId="0" fontId="23" fillId="0" borderId="82" xfId="3" applyFont="1" applyBorder="1" applyAlignment="1" applyProtection="1">
      <alignment horizontal="center" vertical="center"/>
      <protection locked="0"/>
    </xf>
    <xf numFmtId="0" fontId="23" fillId="0" borderId="80" xfId="3" applyFont="1" applyBorder="1" applyAlignment="1" applyProtection="1">
      <alignment horizontal="center" vertical="center"/>
      <protection locked="0"/>
    </xf>
    <xf numFmtId="0" fontId="23" fillId="0" borderId="83" xfId="3" applyFont="1" applyBorder="1" applyAlignment="1" applyProtection="1">
      <alignment horizontal="center" vertical="center"/>
      <protection locked="0"/>
    </xf>
    <xf numFmtId="0" fontId="23" fillId="0" borderId="79" xfId="3" applyFont="1" applyBorder="1" applyAlignment="1">
      <alignment horizontal="center" vertical="center" wrapText="1"/>
    </xf>
    <xf numFmtId="0" fontId="23" fillId="0" borderId="80" xfId="3" applyFont="1" applyBorder="1" applyAlignment="1">
      <alignment horizontal="center" vertical="center" wrapText="1"/>
    </xf>
    <xf numFmtId="0" fontId="23" fillId="0" borderId="81" xfId="3" applyFont="1" applyBorder="1" applyAlignment="1">
      <alignment horizontal="center" vertical="center" wrapText="1"/>
    </xf>
    <xf numFmtId="0" fontId="23" fillId="0" borderId="88" xfId="3" applyFont="1" applyBorder="1" applyAlignment="1">
      <alignment horizontal="center" vertical="center" wrapText="1"/>
    </xf>
    <xf numFmtId="0" fontId="23" fillId="0" borderId="86" xfId="3" applyFont="1" applyBorder="1" applyAlignment="1">
      <alignment horizontal="center" vertical="center" wrapText="1"/>
    </xf>
    <xf numFmtId="0" fontId="23" fillId="0" borderId="89" xfId="3" applyFont="1" applyBorder="1" applyAlignment="1">
      <alignment horizontal="center" vertical="center" wrapText="1"/>
    </xf>
    <xf numFmtId="0" fontId="26" fillId="0" borderId="82" xfId="3" applyFont="1" applyBorder="1" applyAlignment="1">
      <alignment horizontal="center" vertical="center"/>
    </xf>
    <xf numFmtId="0" fontId="26" fillId="0" borderId="80" xfId="3" applyFont="1" applyBorder="1" applyAlignment="1">
      <alignment horizontal="center" vertical="center"/>
    </xf>
    <xf numFmtId="0" fontId="26" fillId="0" borderId="81" xfId="3" applyFont="1" applyBorder="1" applyAlignment="1">
      <alignment horizontal="center" vertical="center"/>
    </xf>
    <xf numFmtId="0" fontId="26" fillId="0" borderId="77" xfId="3" applyFont="1" applyBorder="1" applyAlignment="1">
      <alignment horizontal="center" vertical="center"/>
    </xf>
    <xf numFmtId="0" fontId="26" fillId="0" borderId="75" xfId="3" applyFont="1" applyBorder="1" applyAlignment="1">
      <alignment horizontal="center" vertical="center"/>
    </xf>
    <xf numFmtId="0" fontId="26" fillId="0" borderId="76" xfId="3" applyFont="1" applyBorder="1" applyAlignment="1">
      <alignment horizontal="center" vertical="center"/>
    </xf>
    <xf numFmtId="0" fontId="23" fillId="0" borderId="75" xfId="3" applyFont="1" applyBorder="1" applyAlignment="1" applyProtection="1">
      <alignment horizontal="right" vertical="center" shrinkToFit="1"/>
      <protection locked="0"/>
    </xf>
    <xf numFmtId="0" fontId="0" fillId="0" borderId="75" xfId="0" applyBorder="1" applyAlignment="1">
      <alignment horizontal="right" vertical="center" shrinkToFit="1"/>
    </xf>
    <xf numFmtId="0" fontId="23" fillId="0" borderId="75" xfId="3" applyFont="1" applyBorder="1" applyAlignment="1" applyProtection="1">
      <alignment horizontal="center" vertical="center" shrinkToFit="1"/>
      <protection locked="0"/>
    </xf>
    <xf numFmtId="0" fontId="0" fillId="0" borderId="75" xfId="0" applyBorder="1" applyAlignment="1">
      <alignment horizontal="center" vertical="center" shrinkToFit="1"/>
    </xf>
    <xf numFmtId="0" fontId="0" fillId="0" borderId="78" xfId="0" applyBorder="1" applyAlignment="1">
      <alignment horizontal="center" vertical="center" shrinkToFit="1"/>
    </xf>
    <xf numFmtId="0" fontId="22" fillId="0" borderId="79" xfId="3" applyFont="1" applyBorder="1" applyAlignment="1">
      <alignment horizontal="distributed" vertical="center" indent="1"/>
    </xf>
    <xf numFmtId="0" fontId="22" fillId="0" borderId="80" xfId="3" applyFont="1" applyBorder="1" applyAlignment="1">
      <alignment horizontal="distributed" vertical="center" indent="1"/>
    </xf>
    <xf numFmtId="0" fontId="22" fillId="0" borderId="81" xfId="3" applyFont="1" applyBorder="1" applyAlignment="1">
      <alignment horizontal="distributed" vertical="center" indent="1"/>
    </xf>
    <xf numFmtId="0" fontId="22" fillId="0" borderId="89" xfId="3" applyFont="1" applyBorder="1" applyAlignment="1">
      <alignment horizontal="distributed" vertical="center" indent="1"/>
    </xf>
    <xf numFmtId="0" fontId="23" fillId="0" borderId="100" xfId="3" applyFont="1" applyBorder="1" applyAlignment="1">
      <alignment horizontal="center" vertical="center"/>
    </xf>
    <xf numFmtId="0" fontId="23" fillId="0" borderId="75" xfId="3" applyFont="1" applyBorder="1" applyAlignment="1" applyProtection="1">
      <alignment horizontal="center" vertical="center"/>
      <protection locked="0"/>
    </xf>
    <xf numFmtId="0" fontId="23" fillId="0" borderId="76" xfId="3" applyFont="1" applyBorder="1" applyAlignment="1" applyProtection="1">
      <alignment horizontal="center" vertical="center"/>
      <protection locked="0"/>
    </xf>
    <xf numFmtId="0" fontId="23" fillId="0" borderId="78" xfId="3" applyFont="1" applyBorder="1" applyAlignment="1" applyProtection="1">
      <alignment horizontal="center" vertical="center"/>
      <protection locked="0"/>
    </xf>
    <xf numFmtId="0" fontId="0" fillId="0" borderId="80" xfId="0" applyBorder="1">
      <alignment vertical="center"/>
    </xf>
    <xf numFmtId="0" fontId="0" fillId="0" borderId="86" xfId="0" applyBorder="1">
      <alignment vertical="center"/>
    </xf>
    <xf numFmtId="0" fontId="23" fillId="0" borderId="80" xfId="3" applyFont="1" applyBorder="1" applyAlignment="1" applyProtection="1">
      <alignment horizontal="center" vertical="center" shrinkToFit="1"/>
      <protection locked="0"/>
    </xf>
    <xf numFmtId="0" fontId="0" fillId="0" borderId="80" xfId="0" applyBorder="1" applyAlignment="1">
      <alignment vertical="center" shrinkToFit="1"/>
    </xf>
    <xf numFmtId="0" fontId="0" fillId="0" borderId="86" xfId="0" applyBorder="1" applyAlignment="1">
      <alignment vertical="center" shrinkToFit="1"/>
    </xf>
    <xf numFmtId="0" fontId="23" fillId="0" borderId="82" xfId="3" applyFont="1" applyBorder="1" applyAlignment="1" applyProtection="1">
      <alignment horizontal="center" vertical="center" shrinkToFit="1"/>
      <protection locked="0"/>
    </xf>
    <xf numFmtId="0" fontId="0" fillId="0" borderId="80" xfId="0" applyBorder="1" applyAlignment="1">
      <alignment horizontal="center" vertical="center" shrinkToFit="1"/>
    </xf>
    <xf numFmtId="0" fontId="0" fillId="0" borderId="85" xfId="0" applyBorder="1" applyAlignment="1">
      <alignment horizontal="center" vertical="center" shrinkToFit="1"/>
    </xf>
    <xf numFmtId="0" fontId="0" fillId="0" borderId="86" xfId="0" applyBorder="1" applyAlignment="1">
      <alignment horizontal="center" vertical="center" shrinkToFit="1"/>
    </xf>
    <xf numFmtId="0" fontId="0" fillId="0" borderId="80" xfId="0" applyBorder="1" applyAlignment="1">
      <alignment horizontal="left" vertical="center" shrinkToFit="1"/>
    </xf>
    <xf numFmtId="0" fontId="0" fillId="0" borderId="83" xfId="0" applyBorder="1" applyAlignment="1">
      <alignment horizontal="center" vertical="center"/>
    </xf>
    <xf numFmtId="0" fontId="0" fillId="0" borderId="87" xfId="0" applyBorder="1" applyAlignment="1">
      <alignment horizontal="center" vertical="center"/>
    </xf>
    <xf numFmtId="0" fontId="22" fillId="0" borderId="78" xfId="3" applyFont="1" applyBorder="1" applyAlignment="1" applyProtection="1">
      <alignment horizontal="center" vertical="center" shrinkToFit="1"/>
      <protection locked="0"/>
    </xf>
    <xf numFmtId="0" fontId="22" fillId="0" borderId="75" xfId="3" applyFont="1" applyBorder="1" applyAlignment="1" applyProtection="1">
      <alignment horizontal="left" vertical="center" shrinkToFit="1"/>
      <protection locked="0"/>
    </xf>
    <xf numFmtId="0" fontId="22" fillId="0" borderId="78" xfId="3" applyFont="1" applyBorder="1" applyAlignment="1" applyProtection="1">
      <alignment horizontal="left" vertical="center" shrinkToFit="1"/>
      <protection locked="0"/>
    </xf>
    <xf numFmtId="0" fontId="22" fillId="0" borderId="71" xfId="3" applyFont="1" applyBorder="1" applyAlignment="1" applyProtection="1">
      <alignment horizontal="center" vertical="center" shrinkToFit="1"/>
      <protection hidden="1"/>
    </xf>
    <xf numFmtId="0" fontId="22" fillId="0" borderId="72" xfId="3" applyFont="1" applyBorder="1" applyAlignment="1" applyProtection="1">
      <alignment horizontal="center" vertical="center" shrinkToFit="1"/>
      <protection hidden="1"/>
    </xf>
    <xf numFmtId="0" fontId="22" fillId="0" borderId="129" xfId="3" applyFont="1" applyBorder="1" applyAlignment="1" applyProtection="1">
      <alignment horizontal="center" vertical="center" shrinkToFit="1"/>
      <protection hidden="1"/>
    </xf>
    <xf numFmtId="0" fontId="22" fillId="0" borderId="72" xfId="3" applyFont="1" applyBorder="1" applyAlignment="1" applyProtection="1">
      <alignment horizontal="center" vertical="center" shrinkToFit="1"/>
      <protection locked="0" hidden="1"/>
    </xf>
    <xf numFmtId="0" fontId="22" fillId="0" borderId="73" xfId="3" applyFont="1" applyBorder="1" applyAlignment="1" applyProtection="1">
      <alignment horizontal="center" vertical="center" shrinkToFit="1"/>
      <protection locked="0" hidden="1"/>
    </xf>
    <xf numFmtId="0" fontId="20" fillId="0" borderId="120" xfId="3" applyFont="1" applyBorder="1" applyAlignment="1" applyProtection="1">
      <alignment vertical="center" wrapText="1"/>
      <protection locked="0"/>
    </xf>
    <xf numFmtId="0" fontId="20" fillId="0" borderId="68" xfId="3" applyFont="1" applyBorder="1" applyAlignment="1" applyProtection="1">
      <alignment vertical="center" wrapText="1"/>
      <protection locked="0"/>
    </xf>
    <xf numFmtId="0" fontId="20" fillId="0" borderId="121" xfId="3" applyFont="1" applyBorder="1" applyAlignment="1" applyProtection="1">
      <alignment vertical="center" wrapText="1"/>
      <protection locked="0"/>
    </xf>
    <xf numFmtId="0" fontId="22" fillId="0" borderId="82" xfId="3" applyFont="1" applyBorder="1" applyAlignment="1" applyProtection="1">
      <alignment horizontal="center" vertical="center" shrinkToFit="1"/>
      <protection hidden="1"/>
    </xf>
    <xf numFmtId="0" fontId="22" fillId="0" borderId="81" xfId="3" applyFont="1" applyBorder="1" applyAlignment="1" applyProtection="1">
      <alignment horizontal="center" vertical="center" shrinkToFit="1"/>
      <protection hidden="1"/>
    </xf>
    <xf numFmtId="0" fontId="22" fillId="0" borderId="85" xfId="3" applyFont="1" applyBorder="1" applyAlignment="1" applyProtection="1">
      <alignment horizontal="center" vertical="center" shrinkToFit="1"/>
      <protection hidden="1"/>
    </xf>
    <xf numFmtId="0" fontId="22" fillId="0" borderId="89" xfId="3" applyFont="1" applyBorder="1" applyAlignment="1" applyProtection="1">
      <alignment horizontal="center" vertical="center" shrinkToFit="1"/>
      <protection hidden="1"/>
    </xf>
    <xf numFmtId="0" fontId="22" fillId="0" borderId="82" xfId="3" applyFont="1" applyBorder="1" applyAlignment="1" applyProtection="1">
      <alignment horizontal="center" vertical="center" shrinkToFit="1"/>
      <protection locked="0" hidden="1"/>
    </xf>
    <xf numFmtId="0" fontId="22" fillId="0" borderId="80" xfId="3" applyFont="1" applyBorder="1" applyAlignment="1" applyProtection="1">
      <alignment horizontal="center" vertical="center" shrinkToFit="1"/>
      <protection locked="0" hidden="1"/>
    </xf>
    <xf numFmtId="0" fontId="22" fillId="0" borderId="83" xfId="3" applyFont="1" applyBorder="1" applyAlignment="1" applyProtection="1">
      <alignment horizontal="center" vertical="center" shrinkToFit="1"/>
      <protection locked="0" hidden="1"/>
    </xf>
    <xf numFmtId="0" fontId="22" fillId="0" borderId="85" xfId="3" applyFont="1" applyBorder="1" applyAlignment="1" applyProtection="1">
      <alignment horizontal="center" vertical="center" shrinkToFit="1"/>
      <protection locked="0" hidden="1"/>
    </xf>
    <xf numFmtId="0" fontId="22" fillId="0" borderId="86" xfId="3" applyFont="1" applyBorder="1" applyAlignment="1" applyProtection="1">
      <alignment horizontal="center" vertical="center" shrinkToFit="1"/>
      <protection locked="0" hidden="1"/>
    </xf>
    <xf numFmtId="0" fontId="22" fillId="0" borderId="87" xfId="3" applyFont="1" applyBorder="1" applyAlignment="1" applyProtection="1">
      <alignment horizontal="center" vertical="center" shrinkToFit="1"/>
      <protection locked="0" hidden="1"/>
    </xf>
    <xf numFmtId="0" fontId="22" fillId="0" borderId="75" xfId="3" applyFont="1" applyBorder="1" applyAlignment="1">
      <alignment horizontal="left" vertical="center" shrinkToFit="1"/>
    </xf>
    <xf numFmtId="0" fontId="22" fillId="0" borderId="78" xfId="3" applyFont="1" applyBorder="1" applyAlignment="1">
      <alignment horizontal="left" vertical="center" shrinkToFit="1"/>
    </xf>
    <xf numFmtId="0" fontId="26" fillId="0" borderId="74" xfId="3" applyFont="1" applyBorder="1" applyAlignment="1">
      <alignment horizontal="center" vertical="center"/>
    </xf>
    <xf numFmtId="0" fontId="22" fillId="0" borderId="139" xfId="3" applyFont="1" applyBorder="1" applyAlignment="1">
      <alignment horizontal="center" vertical="center"/>
    </xf>
    <xf numFmtId="0" fontId="22" fillId="0" borderId="140" xfId="3" applyFont="1" applyBorder="1" applyAlignment="1">
      <alignment horizontal="center" vertical="center"/>
    </xf>
    <xf numFmtId="0" fontId="22" fillId="0" borderId="141" xfId="3" applyFont="1" applyBorder="1" applyAlignment="1">
      <alignment horizontal="center" vertical="center"/>
    </xf>
    <xf numFmtId="0" fontId="22" fillId="0" borderId="142" xfId="3" applyFont="1" applyBorder="1" applyAlignment="1">
      <alignment horizontal="center" vertical="center" shrinkToFit="1"/>
    </xf>
    <xf numFmtId="0" fontId="22" fillId="0" borderId="140" xfId="3" applyFont="1" applyBorder="1" applyAlignment="1">
      <alignment horizontal="center" vertical="center" shrinkToFit="1"/>
    </xf>
    <xf numFmtId="0" fontId="22" fillId="0" borderId="140" xfId="3" applyFont="1" applyBorder="1" applyAlignment="1" applyProtection="1">
      <alignment horizontal="center" vertical="center" shrinkToFit="1"/>
      <protection locked="0"/>
    </xf>
    <xf numFmtId="0" fontId="26" fillId="0" borderId="140" xfId="3" applyFont="1" applyBorder="1" applyAlignment="1">
      <alignment horizontal="center" vertical="center" shrinkToFit="1"/>
    </xf>
    <xf numFmtId="0" fontId="26" fillId="0" borderId="143" xfId="3" applyFont="1" applyBorder="1" applyAlignment="1">
      <alignment horizontal="center" vertical="center" shrinkToFit="1"/>
    </xf>
    <xf numFmtId="0" fontId="22" fillId="0" borderId="140" xfId="3" applyFont="1" applyBorder="1" applyAlignment="1" applyProtection="1">
      <alignment horizontal="left" vertical="center" shrinkToFit="1"/>
      <protection locked="0"/>
    </xf>
    <xf numFmtId="0" fontId="0" fillId="0" borderId="140" xfId="0" applyBorder="1" applyAlignment="1">
      <alignment horizontal="left" vertical="center" shrinkToFit="1"/>
    </xf>
    <xf numFmtId="0" fontId="0" fillId="0" borderId="140" xfId="0" applyBorder="1" applyAlignment="1">
      <alignment vertical="center" shrinkToFit="1"/>
    </xf>
    <xf numFmtId="0" fontId="22" fillId="0" borderId="81" xfId="3" applyFont="1" applyBorder="1" applyAlignment="1" applyProtection="1">
      <alignment horizontal="center" vertical="center"/>
      <protection locked="0"/>
    </xf>
    <xf numFmtId="0" fontId="22" fillId="0" borderId="89" xfId="3" applyFont="1" applyBorder="1" applyAlignment="1" applyProtection="1">
      <alignment horizontal="center" vertical="center"/>
      <protection locked="0"/>
    </xf>
    <xf numFmtId="0" fontId="20" fillId="0" borderId="82" xfId="3" applyFont="1" applyBorder="1" applyAlignment="1" applyProtection="1">
      <alignment horizontal="center" vertical="center"/>
      <protection locked="0"/>
    </xf>
    <xf numFmtId="0" fontId="20" fillId="0" borderId="80" xfId="3" applyFont="1" applyBorder="1" applyAlignment="1" applyProtection="1">
      <alignment horizontal="center" vertical="center"/>
      <protection locked="0"/>
    </xf>
    <xf numFmtId="0" fontId="20" fillId="0" borderId="81" xfId="3" applyFont="1" applyBorder="1" applyAlignment="1" applyProtection="1">
      <alignment horizontal="center" vertical="center"/>
      <protection locked="0"/>
    </xf>
    <xf numFmtId="0" fontId="20" fillId="0" borderId="86" xfId="3" applyFont="1" applyBorder="1" applyAlignment="1" applyProtection="1">
      <alignment horizontal="center" vertical="center"/>
      <protection locked="0"/>
    </xf>
    <xf numFmtId="0" fontId="20" fillId="0" borderId="89" xfId="3" applyFont="1" applyBorder="1" applyAlignment="1" applyProtection="1">
      <alignment horizontal="center" vertical="center"/>
      <protection locked="0"/>
    </xf>
    <xf numFmtId="0" fontId="22" fillId="0" borderId="93" xfId="3" applyFont="1" applyBorder="1" applyAlignment="1">
      <alignment horizontal="distributed" vertical="center" indent="1"/>
    </xf>
    <xf numFmtId="0" fontId="22" fillId="0" borderId="126" xfId="3" applyFont="1" applyBorder="1" applyAlignment="1">
      <alignment horizontal="center" vertical="center" shrinkToFit="1"/>
    </xf>
    <xf numFmtId="0" fontId="22" fillId="0" borderId="94" xfId="3" applyFont="1" applyBorder="1" applyAlignment="1">
      <alignment horizontal="center" vertical="center" shrinkToFit="1"/>
    </xf>
    <xf numFmtId="0" fontId="22" fillId="0" borderId="106" xfId="3" applyFont="1" applyBorder="1" applyAlignment="1">
      <alignment horizontal="center" vertical="center" shrinkToFit="1"/>
    </xf>
    <xf numFmtId="0" fontId="22" fillId="0" borderId="95" xfId="3" applyFont="1" applyBorder="1" applyAlignment="1">
      <alignment horizontal="center" vertical="center" shrinkToFit="1"/>
    </xf>
    <xf numFmtId="0" fontId="22" fillId="0" borderId="16" xfId="3" applyFont="1" applyBorder="1" applyAlignment="1">
      <alignment horizontal="center" vertical="center" wrapText="1"/>
    </xf>
    <xf numFmtId="0" fontId="22" fillId="0" borderId="0" xfId="3" applyFont="1" applyAlignment="1">
      <alignment horizontal="center" vertical="center" wrapText="1"/>
    </xf>
    <xf numFmtId="0" fontId="22" fillId="0" borderId="84" xfId="3" applyFont="1" applyBorder="1" applyAlignment="1">
      <alignment horizontal="center" vertical="center" wrapText="1"/>
    </xf>
    <xf numFmtId="0" fontId="25" fillId="0" borderId="75" xfId="3" applyFont="1" applyBorder="1" applyAlignment="1">
      <alignment horizontal="center" vertical="center" shrinkToFit="1"/>
    </xf>
    <xf numFmtId="0" fontId="23" fillId="0" borderId="100" xfId="3" applyFont="1" applyBorder="1" applyAlignment="1">
      <alignment horizontal="left" vertical="center" wrapText="1" shrinkToFit="1"/>
    </xf>
    <xf numFmtId="0" fontId="23" fillId="0" borderId="101" xfId="3" applyFont="1" applyBorder="1" applyAlignment="1">
      <alignment horizontal="left" vertical="center" wrapText="1" shrinkToFit="1"/>
    </xf>
    <xf numFmtId="0" fontId="25" fillId="0" borderId="96" xfId="3" applyFont="1" applyBorder="1" applyAlignment="1">
      <alignment horizontal="right" vertical="center" wrapText="1"/>
    </xf>
    <xf numFmtId="0" fontId="25" fillId="0" borderId="96" xfId="3" applyFont="1" applyBorder="1" applyAlignment="1">
      <alignment horizontal="right" vertical="center"/>
    </xf>
    <xf numFmtId="0" fontId="26" fillId="0" borderId="100" xfId="3" applyFont="1" applyBorder="1" applyAlignment="1">
      <alignment horizontal="center" vertical="center"/>
    </xf>
    <xf numFmtId="0" fontId="22" fillId="6" borderId="77" xfId="3" applyFont="1" applyFill="1" applyBorder="1" applyAlignment="1" applyProtection="1">
      <alignment horizontal="center" vertical="center" wrapText="1" shrinkToFit="1"/>
      <protection locked="0"/>
    </xf>
    <xf numFmtId="0" fontId="22" fillId="6" borderId="75" xfId="3" applyFont="1" applyFill="1" applyBorder="1" applyAlignment="1" applyProtection="1">
      <alignment horizontal="center" vertical="center" wrapText="1" shrinkToFit="1"/>
      <protection locked="0"/>
    </xf>
    <xf numFmtId="0" fontId="22" fillId="0" borderId="75" xfId="3" applyFont="1" applyBorder="1" applyAlignment="1">
      <alignment horizontal="center" vertical="center" wrapText="1" shrinkToFit="1"/>
    </xf>
    <xf numFmtId="0" fontId="22" fillId="0" borderId="78" xfId="3" applyFont="1" applyBorder="1" applyAlignment="1">
      <alignment horizontal="center" vertical="center" wrapText="1" shrinkToFit="1"/>
    </xf>
    <xf numFmtId="0" fontId="23" fillId="0" borderId="77" xfId="3" applyFont="1" applyBorder="1" applyAlignment="1">
      <alignment horizontal="left" vertical="center" wrapText="1" shrinkToFit="1"/>
    </xf>
    <xf numFmtId="0" fontId="23" fillId="0" borderId="75" xfId="3" applyFont="1" applyBorder="1" applyAlignment="1">
      <alignment horizontal="left" vertical="center" wrapText="1" shrinkToFit="1"/>
    </xf>
    <xf numFmtId="0" fontId="23" fillId="0" borderId="76" xfId="3" applyFont="1" applyBorder="1" applyAlignment="1">
      <alignment horizontal="left" vertical="center" wrapText="1" shrinkToFit="1"/>
    </xf>
    <xf numFmtId="0" fontId="25" fillId="0" borderId="100" xfId="3" applyFont="1" applyBorder="1" applyAlignment="1">
      <alignment horizontal="left" vertical="center" wrapText="1" shrinkToFit="1"/>
    </xf>
    <xf numFmtId="0" fontId="25" fillId="0" borderId="101" xfId="3" applyFont="1" applyBorder="1" applyAlignment="1">
      <alignment horizontal="left" vertical="center" wrapText="1" shrinkToFit="1"/>
    </xf>
    <xf numFmtId="0" fontId="26" fillId="6" borderId="77" xfId="3" applyFont="1" applyFill="1" applyBorder="1" applyAlignment="1" applyProtection="1">
      <alignment horizontal="center" vertical="center"/>
      <protection locked="0"/>
    </xf>
    <xf numFmtId="0" fontId="26" fillId="6" borderId="75" xfId="3" applyFont="1" applyFill="1" applyBorder="1" applyAlignment="1" applyProtection="1">
      <alignment horizontal="center" vertical="center"/>
      <protection locked="0"/>
    </xf>
    <xf numFmtId="0" fontId="25" fillId="0" borderId="75" xfId="3" applyFont="1" applyBorder="1" applyAlignment="1">
      <alignment horizontal="center" vertical="center"/>
    </xf>
    <xf numFmtId="0" fontId="25" fillId="0" borderId="76" xfId="3" applyFont="1" applyBorder="1" applyAlignment="1">
      <alignment horizontal="center" vertical="center"/>
    </xf>
    <xf numFmtId="181" fontId="0" fillId="0" borderId="81" xfId="0" applyNumberFormat="1" applyBorder="1" applyAlignment="1">
      <alignment horizontal="center" vertical="center"/>
    </xf>
    <xf numFmtId="181" fontId="0" fillId="0" borderId="89" xfId="0" applyNumberFormat="1" applyBorder="1" applyAlignment="1">
      <alignment horizontal="center" vertical="center"/>
    </xf>
    <xf numFmtId="14" fontId="22" fillId="0" borderId="77" xfId="3" applyNumberFormat="1" applyFont="1" applyBorder="1" applyAlignment="1" applyProtection="1">
      <alignment horizontal="center" vertical="center" shrinkToFit="1"/>
      <protection locked="0"/>
    </xf>
    <xf numFmtId="14" fontId="22" fillId="0" borderId="75" xfId="3" applyNumberFormat="1" applyFont="1" applyBorder="1" applyAlignment="1" applyProtection="1">
      <alignment horizontal="center" vertical="center" shrinkToFit="1"/>
      <protection locked="0"/>
    </xf>
    <xf numFmtId="14" fontId="0" fillId="0" borderId="78" xfId="0" applyNumberFormat="1" applyBorder="1">
      <alignment vertical="center"/>
    </xf>
    <xf numFmtId="0" fontId="25" fillId="0" borderId="86" xfId="3" applyFont="1" applyBorder="1" applyAlignment="1">
      <alignment horizontal="left" vertical="center" wrapText="1"/>
    </xf>
    <xf numFmtId="0" fontId="25" fillId="0" borderId="87" xfId="3" applyFont="1" applyBorder="1" applyAlignment="1">
      <alignment horizontal="left" vertical="center" wrapText="1"/>
    </xf>
    <xf numFmtId="0" fontId="23" fillId="0" borderId="122" xfId="3" applyFont="1" applyBorder="1" applyAlignment="1">
      <alignment horizontal="center" vertical="center" shrinkToFit="1"/>
    </xf>
    <xf numFmtId="0" fontId="23" fillId="0" borderId="91" xfId="3" applyFont="1" applyBorder="1" applyAlignment="1">
      <alignment horizontal="center" vertical="center" shrinkToFit="1"/>
    </xf>
    <xf numFmtId="0" fontId="23" fillId="0" borderId="92" xfId="3" applyFont="1" applyBorder="1" applyAlignment="1">
      <alignment horizontal="center" vertical="center" shrinkToFit="1"/>
    </xf>
    <xf numFmtId="0" fontId="22" fillId="0" borderId="127" xfId="3" applyFont="1" applyBorder="1" applyAlignment="1">
      <alignment horizontal="center" vertical="center" wrapText="1"/>
    </xf>
    <xf numFmtId="0" fontId="22" fillId="0" borderId="113" xfId="3" applyFont="1" applyBorder="1" applyAlignment="1">
      <alignment horizontal="center" vertical="center" wrapText="1"/>
    </xf>
    <xf numFmtId="0" fontId="26" fillId="0" borderId="98" xfId="3" applyFont="1" applyBorder="1" applyAlignment="1">
      <alignment horizontal="center" vertical="center"/>
    </xf>
    <xf numFmtId="0" fontId="23" fillId="0" borderId="77" xfId="3" applyFont="1" applyBorder="1" applyAlignment="1" applyProtection="1">
      <alignment horizontal="center" vertical="center" shrinkToFit="1"/>
      <protection locked="0"/>
    </xf>
    <xf numFmtId="0" fontId="25" fillId="0" borderId="86" xfId="3" applyFont="1" applyBorder="1" applyAlignment="1">
      <alignment horizontal="center" vertical="center"/>
    </xf>
    <xf numFmtId="0" fontId="23" fillId="0" borderId="86" xfId="3" applyFont="1" applyBorder="1" applyAlignment="1">
      <alignment horizontal="center" vertical="center" shrinkToFit="1"/>
    </xf>
    <xf numFmtId="0" fontId="23" fillId="0" borderId="89" xfId="3" applyFont="1" applyBorder="1" applyAlignment="1">
      <alignment horizontal="center" vertical="center" shrinkToFit="1"/>
    </xf>
    <xf numFmtId="0" fontId="20" fillId="0" borderId="0" xfId="3" applyFont="1" applyAlignment="1">
      <alignment horizontal="center" vertical="center"/>
    </xf>
    <xf numFmtId="0" fontId="23" fillId="0" borderId="79" xfId="3" applyFont="1" applyBorder="1" applyAlignment="1">
      <alignment horizontal="left" vertical="center" wrapText="1"/>
    </xf>
    <xf numFmtId="0" fontId="23" fillId="0" borderId="81" xfId="3" applyFont="1" applyBorder="1" applyAlignment="1">
      <alignment horizontal="left" vertical="center" wrapText="1"/>
    </xf>
    <xf numFmtId="0" fontId="23" fillId="0" borderId="16" xfId="3" applyFont="1" applyBorder="1" applyAlignment="1">
      <alignment horizontal="left" vertical="center" wrapText="1"/>
    </xf>
    <xf numFmtId="0" fontId="23" fillId="0" borderId="84" xfId="3" applyFont="1" applyBorder="1" applyAlignment="1">
      <alignment horizontal="left" vertical="center" wrapText="1"/>
    </xf>
    <xf numFmtId="0" fontId="23" fillId="0" borderId="88" xfId="3" applyFont="1" applyBorder="1" applyAlignment="1">
      <alignment horizontal="left" vertical="center" wrapText="1"/>
    </xf>
    <xf numFmtId="0" fontId="23" fillId="0" borderId="89" xfId="3" applyFont="1" applyBorder="1" applyAlignment="1">
      <alignment horizontal="left" vertical="center" wrapText="1"/>
    </xf>
    <xf numFmtId="0" fontId="22" fillId="0" borderId="148" xfId="3" applyFont="1" applyBorder="1" applyAlignment="1" applyProtection="1">
      <alignment horizontal="center" vertical="center"/>
      <protection locked="0"/>
    </xf>
    <xf numFmtId="0" fontId="22" fillId="0" borderId="149" xfId="3" applyFont="1" applyBorder="1" applyAlignment="1" applyProtection="1">
      <alignment horizontal="center" vertical="center"/>
      <protection locked="0"/>
    </xf>
    <xf numFmtId="0" fontId="22" fillId="0" borderId="150" xfId="3" applyFont="1" applyBorder="1" applyAlignment="1" applyProtection="1">
      <alignment horizontal="center" vertical="center"/>
      <protection locked="0"/>
    </xf>
    <xf numFmtId="0" fontId="22" fillId="0" borderId="151" xfId="3" applyFont="1" applyBorder="1" applyAlignment="1" applyProtection="1">
      <alignment horizontal="center" vertical="center"/>
      <protection locked="0"/>
    </xf>
    <xf numFmtId="0" fontId="22" fillId="0" borderId="152" xfId="3" applyFont="1" applyBorder="1" applyAlignment="1" applyProtection="1">
      <alignment horizontal="center" vertical="center"/>
      <protection locked="0"/>
    </xf>
    <xf numFmtId="0" fontId="22" fillId="0" borderId="153" xfId="3" applyFont="1" applyBorder="1" applyAlignment="1" applyProtection="1">
      <alignment horizontal="center" vertical="center"/>
      <protection locked="0"/>
    </xf>
    <xf numFmtId="0" fontId="23" fillId="0" borderId="77" xfId="3" applyFont="1" applyBorder="1" applyAlignment="1">
      <alignment horizontal="center" vertical="center" shrinkToFit="1"/>
    </xf>
    <xf numFmtId="0" fontId="26" fillId="0" borderId="100" xfId="3" applyFont="1" applyBorder="1" applyAlignment="1">
      <alignment horizontal="center" vertical="center" wrapText="1"/>
    </xf>
    <xf numFmtId="0" fontId="36" fillId="0" borderId="16" xfId="3" applyFont="1" applyBorder="1" applyAlignment="1">
      <alignment horizontal="left" vertical="center" wrapText="1"/>
    </xf>
    <xf numFmtId="0" fontId="43" fillId="0" borderId="16" xfId="0" applyFont="1" applyBorder="1">
      <alignment vertical="center"/>
    </xf>
    <xf numFmtId="0" fontId="26" fillId="0" borderId="83" xfId="3" applyFont="1" applyBorder="1" applyAlignment="1">
      <alignment horizontal="left" vertical="center" wrapText="1"/>
    </xf>
    <xf numFmtId="0" fontId="26" fillId="0" borderId="87" xfId="3" applyFont="1" applyBorder="1" applyAlignment="1">
      <alignment horizontal="left" vertical="center" wrapText="1"/>
    </xf>
    <xf numFmtId="0" fontId="34" fillId="0" borderId="0" xfId="0" applyFont="1" applyAlignment="1">
      <alignment vertical="center" wrapText="1"/>
    </xf>
    <xf numFmtId="0" fontId="22" fillId="0" borderId="85" xfId="3" applyFont="1" applyBorder="1" applyAlignment="1">
      <alignment horizontal="left" vertical="center" shrinkToFit="1"/>
    </xf>
    <xf numFmtId="0" fontId="0" fillId="0" borderId="86" xfId="0" applyBorder="1" applyAlignment="1">
      <alignment horizontal="left" vertical="center" shrinkToFit="1"/>
    </xf>
    <xf numFmtId="0" fontId="22" fillId="0" borderId="82" xfId="3" applyFont="1" applyBorder="1" applyAlignment="1">
      <alignment horizontal="left" vertical="center" shrinkToFit="1"/>
    </xf>
    <xf numFmtId="0" fontId="0" fillId="0" borderId="81" xfId="0" applyBorder="1" applyAlignment="1">
      <alignment horizontal="center" vertical="center" shrinkToFit="1"/>
    </xf>
    <xf numFmtId="0" fontId="0" fillId="0" borderId="89" xfId="0" applyBorder="1" applyAlignment="1">
      <alignment horizontal="center" vertical="center" shrinkToFit="1"/>
    </xf>
    <xf numFmtId="0" fontId="22" fillId="0" borderId="127" xfId="3" applyFont="1" applyBorder="1" applyAlignment="1">
      <alignment horizontal="distributed" vertical="distributed" wrapText="1" indent="4"/>
    </xf>
    <xf numFmtId="0" fontId="22" fillId="0" borderId="113" xfId="3" applyFont="1" applyBorder="1" applyAlignment="1">
      <alignment horizontal="distributed" vertical="distributed" wrapText="1" indent="4"/>
    </xf>
    <xf numFmtId="0" fontId="22" fillId="0" borderId="114" xfId="3" applyFont="1" applyBorder="1" applyAlignment="1">
      <alignment horizontal="distributed" vertical="distributed" wrapText="1" indent="4"/>
    </xf>
    <xf numFmtId="0" fontId="22" fillId="0" borderId="138" xfId="3" applyFont="1" applyBorder="1" applyAlignment="1">
      <alignment horizontal="center" vertical="center" textRotation="255"/>
    </xf>
    <xf numFmtId="0" fontId="22" fillId="0" borderId="99" xfId="3" applyFont="1" applyBorder="1" applyAlignment="1">
      <alignment horizontal="center" vertical="center" textRotation="255"/>
    </xf>
    <xf numFmtId="0" fontId="22" fillId="0" borderId="102" xfId="3" applyFont="1" applyBorder="1" applyAlignment="1">
      <alignment horizontal="center" vertical="center" textRotation="255"/>
    </xf>
    <xf numFmtId="0" fontId="22" fillId="0" borderId="98" xfId="3" applyFont="1" applyBorder="1" applyAlignment="1">
      <alignment horizontal="center" vertical="center" textRotation="255"/>
    </xf>
    <xf numFmtId="0" fontId="22" fillId="0" borderId="100" xfId="3" applyFont="1" applyBorder="1" applyAlignment="1">
      <alignment horizontal="center" vertical="center" textRotation="255"/>
    </xf>
    <xf numFmtId="0" fontId="22" fillId="0" borderId="91" xfId="3" applyFont="1" applyBorder="1" applyAlignment="1" applyProtection="1">
      <alignment horizontal="center" vertical="center" shrinkToFit="1"/>
      <protection locked="0"/>
    </xf>
    <xf numFmtId="0" fontId="22" fillId="0" borderId="91" xfId="3" applyFont="1" applyBorder="1" applyAlignment="1">
      <alignment horizontal="center" vertical="center" shrinkToFit="1"/>
    </xf>
    <xf numFmtId="0" fontId="23" fillId="0" borderId="0" xfId="3" applyFont="1" applyAlignment="1">
      <alignment horizontal="left" vertical="center" wrapText="1" shrinkToFit="1"/>
    </xf>
    <xf numFmtId="0" fontId="23" fillId="0" borderId="67" xfId="3" applyFont="1" applyBorder="1" applyAlignment="1">
      <alignment horizontal="left" vertical="center" wrapText="1" shrinkToFit="1"/>
    </xf>
    <xf numFmtId="0" fontId="23" fillId="0" borderId="113" xfId="3" applyFont="1" applyBorder="1" applyAlignment="1">
      <alignment horizontal="left" vertical="center" wrapText="1" shrinkToFit="1"/>
    </xf>
    <xf numFmtId="0" fontId="23" fillId="0" borderId="116" xfId="3" applyFont="1" applyBorder="1" applyAlignment="1">
      <alignment horizontal="left" vertical="center" wrapText="1" shrinkToFit="1"/>
    </xf>
    <xf numFmtId="0" fontId="22" fillId="0" borderId="103" xfId="3" applyFont="1" applyBorder="1" applyAlignment="1">
      <alignment horizontal="center" vertical="center" textRotation="255"/>
    </xf>
    <xf numFmtId="0" fontId="22" fillId="0" borderId="80" xfId="3" applyFont="1" applyBorder="1" applyAlignment="1" applyProtection="1">
      <alignment horizontal="left" vertical="center" shrinkToFit="1"/>
      <protection locked="0"/>
    </xf>
    <xf numFmtId="0" fontId="22" fillId="0" borderId="81" xfId="3" applyFont="1" applyBorder="1" applyAlignment="1" applyProtection="1">
      <alignment horizontal="left" vertical="center" shrinkToFit="1"/>
      <protection locked="0"/>
    </xf>
    <xf numFmtId="0" fontId="22" fillId="0" borderId="86" xfId="3" applyFont="1" applyBorder="1" applyAlignment="1" applyProtection="1">
      <alignment horizontal="left" vertical="center" shrinkToFit="1"/>
      <protection locked="0"/>
    </xf>
    <xf numFmtId="0" fontId="22" fillId="0" borderId="89" xfId="3" applyFont="1" applyBorder="1" applyAlignment="1" applyProtection="1">
      <alignment horizontal="left" vertical="center" shrinkToFit="1"/>
      <protection locked="0"/>
    </xf>
    <xf numFmtId="0" fontId="22" fillId="0" borderId="76" xfId="3" applyFont="1" applyBorder="1" applyAlignment="1">
      <alignment horizontal="left" vertical="center" shrinkToFit="1"/>
    </xf>
    <xf numFmtId="0" fontId="22" fillId="0" borderId="77" xfId="3" applyFont="1" applyBorder="1" applyAlignment="1">
      <alignment horizontal="distributed" vertical="center" indent="1"/>
    </xf>
    <xf numFmtId="38" fontId="26" fillId="0" borderId="115" xfId="4" applyFont="1" applyBorder="1" applyAlignment="1" applyProtection="1">
      <alignment horizontal="left" vertical="center" wrapText="1"/>
    </xf>
    <xf numFmtId="38" fontId="26" fillId="0" borderId="113" xfId="4" applyFont="1" applyBorder="1" applyAlignment="1" applyProtection="1">
      <alignment horizontal="left" vertical="center" wrapText="1"/>
    </xf>
    <xf numFmtId="38" fontId="26" fillId="0" borderId="116" xfId="4" applyFont="1" applyBorder="1" applyAlignment="1" applyProtection="1">
      <alignment horizontal="left" vertical="center" wrapText="1"/>
    </xf>
    <xf numFmtId="0" fontId="22" fillId="0" borderId="90" xfId="3" applyFont="1" applyBorder="1" applyAlignment="1">
      <alignment horizontal="distributed" vertical="center" indent="1"/>
    </xf>
    <xf numFmtId="0" fontId="22" fillId="0" borderId="91" xfId="3" applyFont="1" applyBorder="1" applyAlignment="1">
      <alignment horizontal="distributed" vertical="center" indent="1"/>
    </xf>
    <xf numFmtId="0" fontId="22" fillId="0" borderId="127" xfId="3" applyFont="1" applyBorder="1" applyAlignment="1">
      <alignment horizontal="distributed" vertical="center" wrapText="1" indent="1"/>
    </xf>
    <xf numFmtId="0" fontId="22" fillId="0" borderId="113" xfId="3" applyFont="1" applyBorder="1" applyAlignment="1">
      <alignment horizontal="distributed" vertical="center" indent="1"/>
    </xf>
    <xf numFmtId="38" fontId="22" fillId="0" borderId="154" xfId="4" applyFont="1" applyBorder="1" applyAlignment="1" applyProtection="1">
      <alignment horizontal="center" vertical="center"/>
      <protection locked="0"/>
    </xf>
    <xf numFmtId="38" fontId="22" fillId="0" borderId="155" xfId="4" applyFont="1" applyBorder="1" applyAlignment="1" applyProtection="1">
      <alignment horizontal="center" vertical="center"/>
      <protection locked="0"/>
    </xf>
    <xf numFmtId="38" fontId="22" fillId="6" borderId="155" xfId="4" applyFont="1" applyFill="1" applyBorder="1" applyAlignment="1" applyProtection="1">
      <alignment horizontal="center" vertical="center"/>
      <protection locked="0"/>
    </xf>
    <xf numFmtId="0" fontId="0" fillId="6" borderId="155" xfId="0" applyFill="1" applyBorder="1" applyAlignment="1">
      <alignment horizontal="center" vertical="center"/>
    </xf>
    <xf numFmtId="0" fontId="22" fillId="0" borderId="113" xfId="3" applyFont="1" applyBorder="1" applyAlignment="1">
      <alignment horizontal="left" vertical="center"/>
    </xf>
    <xf numFmtId="38" fontId="22" fillId="0" borderId="155" xfId="4" applyFont="1" applyBorder="1" applyAlignment="1" applyProtection="1">
      <alignment horizontal="left" vertical="center"/>
    </xf>
    <xf numFmtId="38" fontId="22" fillId="0" borderId="156" xfId="4" applyFont="1" applyBorder="1" applyAlignment="1" applyProtection="1">
      <alignment horizontal="left" vertical="center"/>
    </xf>
    <xf numFmtId="0" fontId="20" fillId="0" borderId="74" xfId="3" applyFont="1" applyBorder="1" applyAlignment="1">
      <alignment horizontal="distributed" vertical="center" indent="1"/>
    </xf>
    <xf numFmtId="0" fontId="20" fillId="0" borderId="75" xfId="3" applyFont="1" applyBorder="1" applyAlignment="1">
      <alignment horizontal="distributed" vertical="center" indent="1"/>
    </xf>
    <xf numFmtId="0" fontId="20" fillId="0" borderId="76" xfId="3" applyFont="1" applyBorder="1" applyAlignment="1">
      <alignment horizontal="distributed" vertical="center" indent="1"/>
    </xf>
    <xf numFmtId="38" fontId="22" fillId="0" borderId="122" xfId="4" applyFont="1" applyFill="1" applyBorder="1" applyAlignment="1" applyProtection="1">
      <alignment horizontal="center" vertical="center"/>
      <protection locked="0"/>
    </xf>
    <xf numFmtId="0" fontId="0" fillId="0" borderId="91" xfId="0" applyBorder="1" applyAlignment="1">
      <alignment horizontal="center" vertical="center"/>
    </xf>
    <xf numFmtId="38" fontId="22" fillId="0" borderId="91" xfId="4" applyFont="1" applyFill="1" applyBorder="1" applyAlignment="1" applyProtection="1">
      <alignment horizontal="left" vertical="center"/>
      <protection locked="0"/>
    </xf>
    <xf numFmtId="0" fontId="0" fillId="0" borderId="91" xfId="0" applyBorder="1" applyAlignment="1">
      <alignment horizontal="left" vertical="center"/>
    </xf>
    <xf numFmtId="0" fontId="22" fillId="0" borderId="94" xfId="3" applyFont="1" applyBorder="1" applyAlignment="1" applyProtection="1">
      <alignment horizontal="center" vertical="center"/>
      <protection locked="0"/>
    </xf>
    <xf numFmtId="0" fontId="22" fillId="0" borderId="94" xfId="3" applyFont="1" applyBorder="1" applyAlignment="1">
      <alignment horizontal="left" vertical="center" shrinkToFit="1"/>
    </xf>
    <xf numFmtId="0" fontId="22" fillId="0" borderId="95" xfId="3" applyFont="1" applyBorder="1" applyAlignment="1">
      <alignment horizontal="left" vertical="center" shrinkToFit="1"/>
    </xf>
    <xf numFmtId="0" fontId="20" fillId="0" borderId="16" xfId="3" applyFont="1" applyBorder="1" applyAlignment="1">
      <alignment horizontal="left"/>
    </xf>
    <xf numFmtId="0" fontId="20" fillId="0" borderId="0" xfId="3" applyFont="1" applyAlignment="1">
      <alignment horizontal="left"/>
    </xf>
    <xf numFmtId="0" fontId="20" fillId="0" borderId="67" xfId="3" applyFont="1" applyBorder="1" applyAlignment="1">
      <alignment horizontal="left"/>
    </xf>
    <xf numFmtId="0" fontId="22" fillId="0" borderId="91" xfId="3" applyFont="1" applyBorder="1" applyAlignment="1">
      <alignment horizontal="left" vertical="center"/>
    </xf>
    <xf numFmtId="0" fontId="22" fillId="0" borderId="123" xfId="3" applyFont="1" applyBorder="1" applyAlignment="1">
      <alignment horizontal="left" vertical="center"/>
    </xf>
    <xf numFmtId="0" fontId="22" fillId="0" borderId="105" xfId="3" applyFont="1" applyBorder="1" applyAlignment="1">
      <alignment horizontal="center" vertical="center" textRotation="255" wrapText="1"/>
    </xf>
    <xf numFmtId="0" fontId="22" fillId="0" borderId="94" xfId="3" applyFont="1" applyBorder="1" applyAlignment="1">
      <alignment horizontal="center" vertical="center" wrapText="1"/>
    </xf>
    <xf numFmtId="0" fontId="22" fillId="0" borderId="106" xfId="3" applyFont="1" applyBorder="1" applyAlignment="1">
      <alignment horizontal="center" vertical="center" wrapText="1"/>
    </xf>
    <xf numFmtId="188" fontId="22" fillId="0" borderId="75" xfId="3" applyNumberFormat="1" applyFont="1" applyBorder="1" applyAlignment="1">
      <alignment vertical="center" shrinkToFit="1"/>
    </xf>
    <xf numFmtId="188" fontId="0" fillId="0" borderId="75" xfId="0" applyNumberFormat="1" applyBorder="1" applyAlignment="1">
      <alignment vertical="center" shrinkToFit="1"/>
    </xf>
    <xf numFmtId="181" fontId="36" fillId="0" borderId="16" xfId="3" applyNumberFormat="1" applyFont="1" applyBorder="1" applyAlignment="1">
      <alignment vertical="center" wrapText="1"/>
    </xf>
    <xf numFmtId="0" fontId="38" fillId="0" borderId="16" xfId="0" applyFont="1" applyBorder="1">
      <alignment vertical="center"/>
    </xf>
    <xf numFmtId="0" fontId="39" fillId="0" borderId="16" xfId="3" applyFont="1" applyBorder="1" applyAlignment="1">
      <alignment horizontal="left" vertical="center" wrapText="1"/>
    </xf>
    <xf numFmtId="0" fontId="23" fillId="0" borderId="82" xfId="3" applyFont="1" applyBorder="1" applyAlignment="1">
      <alignment horizontal="center" vertical="center"/>
    </xf>
    <xf numFmtId="0" fontId="23" fillId="0" borderId="80" xfId="3" applyFont="1" applyBorder="1" applyAlignment="1">
      <alignment horizontal="center" vertical="center"/>
    </xf>
    <xf numFmtId="0" fontId="23" fillId="0" borderId="81" xfId="3" applyFont="1" applyBorder="1" applyAlignment="1">
      <alignment horizontal="center" vertical="center"/>
    </xf>
    <xf numFmtId="0" fontId="26" fillId="0" borderId="0" xfId="3" applyFont="1" applyAlignment="1">
      <alignment horizontal="left" vertical="center"/>
    </xf>
    <xf numFmtId="0" fontId="22" fillId="0" borderId="122" xfId="3" applyFont="1" applyBorder="1" applyAlignment="1">
      <alignment horizontal="center" vertical="center" wrapText="1"/>
    </xf>
    <xf numFmtId="0" fontId="20" fillId="0" borderId="122" xfId="4" applyNumberFormat="1" applyFont="1" applyBorder="1" applyAlignment="1" applyProtection="1">
      <alignment horizontal="center" vertical="center"/>
      <protection locked="0"/>
    </xf>
    <xf numFmtId="0" fontId="20" fillId="0" borderId="91" xfId="4" applyNumberFormat="1" applyFont="1" applyBorder="1" applyAlignment="1" applyProtection="1">
      <alignment horizontal="center" vertical="center"/>
      <protection locked="0"/>
    </xf>
    <xf numFmtId="38" fontId="20" fillId="0" borderId="92" xfId="4" applyFont="1" applyBorder="1" applyAlignment="1" applyProtection="1">
      <alignment horizontal="center" vertical="center"/>
    </xf>
    <xf numFmtId="0" fontId="26" fillId="0" borderId="46" xfId="3" applyFont="1" applyBorder="1" applyAlignment="1">
      <alignment horizontal="left" vertical="center"/>
    </xf>
    <xf numFmtId="38" fontId="20" fillId="0" borderId="76" xfId="4" applyFont="1" applyBorder="1" applyAlignment="1" applyProtection="1">
      <alignment horizontal="center" vertical="center"/>
    </xf>
    <xf numFmtId="38" fontId="20" fillId="0" borderId="100" xfId="4" applyFont="1" applyBorder="1" applyAlignment="1" applyProtection="1">
      <alignment horizontal="center" vertical="center"/>
    </xf>
    <xf numFmtId="38" fontId="20" fillId="0" borderId="89" xfId="4" applyFont="1" applyBorder="1" applyAlignment="1" applyProtection="1">
      <alignment horizontal="center" vertical="center"/>
    </xf>
    <xf numFmtId="0" fontId="22" fillId="0" borderId="117" xfId="3" applyFont="1" applyBorder="1" applyAlignment="1">
      <alignment horizontal="distributed" vertical="center" indent="1"/>
    </xf>
    <xf numFmtId="0" fontId="22" fillId="0" borderId="118" xfId="3" applyFont="1" applyBorder="1" applyAlignment="1">
      <alignment horizontal="distributed" vertical="center" indent="1"/>
    </xf>
    <xf numFmtId="0" fontId="22" fillId="0" borderId="127" xfId="3" applyFont="1" applyBorder="1" applyAlignment="1">
      <alignment horizontal="distributed" vertical="center" indent="1"/>
    </xf>
    <xf numFmtId="0" fontId="22" fillId="0" borderId="65" xfId="3" applyFont="1" applyBorder="1" applyAlignment="1">
      <alignment horizontal="center" vertical="center" wrapText="1"/>
    </xf>
    <xf numFmtId="0" fontId="22" fillId="0" borderId="173" xfId="3" applyFont="1" applyBorder="1" applyAlignment="1">
      <alignment horizontal="center" vertical="center" wrapText="1"/>
    </xf>
    <xf numFmtId="0" fontId="22" fillId="0" borderId="174" xfId="3" applyFont="1" applyBorder="1" applyAlignment="1">
      <alignment horizontal="center" vertical="center" wrapText="1"/>
    </xf>
    <xf numFmtId="0" fontId="22" fillId="0" borderId="175" xfId="3" applyFont="1" applyBorder="1" applyAlignment="1" applyProtection="1">
      <alignment horizontal="center" vertical="center"/>
      <protection locked="0"/>
    </xf>
    <xf numFmtId="0" fontId="22" fillId="0" borderId="173" xfId="3" applyFont="1" applyBorder="1" applyAlignment="1" applyProtection="1">
      <alignment horizontal="center" vertical="center"/>
      <protection locked="0"/>
    </xf>
    <xf numFmtId="0" fontId="22" fillId="0" borderId="173" xfId="3" applyFont="1" applyBorder="1" applyAlignment="1">
      <alignment horizontal="center" vertical="center"/>
    </xf>
    <xf numFmtId="0" fontId="22" fillId="0" borderId="64" xfId="3" applyFont="1" applyBorder="1" applyAlignment="1">
      <alignment horizontal="center" vertical="center"/>
    </xf>
    <xf numFmtId="0" fontId="26" fillId="0" borderId="67" xfId="3" applyFont="1" applyBorder="1" applyAlignment="1">
      <alignment horizontal="left" vertical="center" wrapText="1"/>
    </xf>
    <xf numFmtId="0" fontId="26" fillId="0" borderId="113" xfId="3" applyFont="1" applyBorder="1" applyAlignment="1">
      <alignment horizontal="left" vertical="center" wrapText="1"/>
    </xf>
    <xf numFmtId="0" fontId="26" fillId="0" borderId="116" xfId="3" applyFont="1" applyBorder="1" applyAlignment="1">
      <alignment horizontal="left" vertical="center" wrapText="1"/>
    </xf>
    <xf numFmtId="0" fontId="22" fillId="0" borderId="98" xfId="3" applyFont="1" applyBorder="1" applyAlignment="1">
      <alignment horizontal="center" vertical="center" wrapText="1"/>
    </xf>
    <xf numFmtId="0" fontId="20" fillId="0" borderId="98" xfId="3" applyFont="1" applyBorder="1" applyAlignment="1" applyProtection="1">
      <alignment horizontal="center" vertical="center"/>
      <protection locked="0"/>
    </xf>
    <xf numFmtId="0" fontId="22" fillId="0" borderId="129" xfId="3" applyFont="1" applyBorder="1" applyAlignment="1">
      <alignment horizontal="center" vertical="center"/>
    </xf>
    <xf numFmtId="0" fontId="22" fillId="0" borderId="70" xfId="3" applyFont="1" applyBorder="1" applyAlignment="1">
      <alignment horizontal="center" vertical="center"/>
    </xf>
    <xf numFmtId="0" fontId="22" fillId="0" borderId="100" xfId="3" applyFont="1" applyBorder="1" applyAlignment="1">
      <alignment horizontal="center" vertical="center" wrapText="1"/>
    </xf>
    <xf numFmtId="0" fontId="20" fillId="0" borderId="85" xfId="4" applyNumberFormat="1" applyFont="1" applyBorder="1" applyAlignment="1" applyProtection="1">
      <alignment horizontal="center" vertical="center"/>
      <protection locked="0"/>
    </xf>
    <xf numFmtId="0" fontId="20" fillId="0" borderId="86" xfId="4" applyNumberFormat="1" applyFont="1" applyBorder="1" applyAlignment="1" applyProtection="1">
      <alignment horizontal="center" vertical="center"/>
      <protection locked="0"/>
    </xf>
    <xf numFmtId="0" fontId="20" fillId="0" borderId="77" xfId="4" applyNumberFormat="1" applyFont="1" applyBorder="1" applyAlignment="1" applyProtection="1">
      <alignment horizontal="center" vertical="center"/>
      <protection locked="0"/>
    </xf>
    <xf numFmtId="0" fontId="20" fillId="0" borderId="75" xfId="4" applyNumberFormat="1" applyFont="1" applyBorder="1" applyAlignment="1" applyProtection="1">
      <alignment horizontal="center" vertical="center"/>
      <protection locked="0"/>
    </xf>
    <xf numFmtId="190" fontId="23" fillId="0" borderId="82" xfId="3" applyNumberFormat="1" applyFont="1" applyBorder="1" applyAlignment="1" applyProtection="1">
      <alignment horizontal="center" vertical="center"/>
      <protection locked="0"/>
    </xf>
    <xf numFmtId="190" fontId="23" fillId="0" borderId="80" xfId="3" applyNumberFormat="1" applyFont="1" applyBorder="1" applyAlignment="1" applyProtection="1">
      <alignment horizontal="center" vertical="center"/>
      <protection locked="0"/>
    </xf>
    <xf numFmtId="0" fontId="23" fillId="0" borderId="160" xfId="3" applyFont="1" applyBorder="1" applyAlignment="1">
      <alignment horizontal="center" vertical="center"/>
    </xf>
    <xf numFmtId="0" fontId="23" fillId="0" borderId="161" xfId="3" applyFont="1" applyBorder="1" applyAlignment="1">
      <alignment horizontal="center" vertical="center"/>
    </xf>
    <xf numFmtId="0" fontId="23" fillId="0" borderId="162" xfId="3" applyFont="1" applyBorder="1" applyAlignment="1">
      <alignment horizontal="center" vertical="center"/>
    </xf>
    <xf numFmtId="0" fontId="23" fillId="0" borderId="163" xfId="3" applyFont="1" applyBorder="1" applyAlignment="1">
      <alignment horizontal="center" vertical="center"/>
    </xf>
    <xf numFmtId="0" fontId="23" fillId="0" borderId="77" xfId="3" applyFont="1" applyBorder="1" applyAlignment="1">
      <alignment horizontal="center" vertical="center"/>
    </xf>
    <xf numFmtId="0" fontId="23" fillId="0" borderId="75" xfId="3" applyFont="1" applyBorder="1" applyAlignment="1">
      <alignment horizontal="center" vertical="center"/>
    </xf>
    <xf numFmtId="0" fontId="23" fillId="0" borderId="76" xfId="3" applyFont="1" applyBorder="1" applyAlignment="1">
      <alignment horizontal="center" vertical="center"/>
    </xf>
    <xf numFmtId="0" fontId="22" fillId="0" borderId="157" xfId="3" applyFont="1" applyBorder="1" applyAlignment="1">
      <alignment horizontal="center" vertical="center" wrapText="1"/>
    </xf>
    <xf numFmtId="0" fontId="22" fillId="0" borderId="158" xfId="3" applyFont="1" applyBorder="1" applyAlignment="1">
      <alignment horizontal="center" vertical="center" wrapText="1"/>
    </xf>
    <xf numFmtId="0" fontId="22" fillId="0" borderId="159" xfId="3" applyFont="1" applyBorder="1" applyAlignment="1">
      <alignment horizontal="center" vertical="center" wrapText="1"/>
    </xf>
    <xf numFmtId="0" fontId="23" fillId="0" borderId="75" xfId="3" applyFont="1" applyBorder="1" applyAlignment="1">
      <alignment horizontal="center" vertical="center" wrapText="1"/>
    </xf>
    <xf numFmtId="0" fontId="23" fillId="0" borderId="76" xfId="3" applyFont="1" applyBorder="1" applyAlignment="1">
      <alignment horizontal="center" vertical="center" wrapText="1"/>
    </xf>
    <xf numFmtId="0" fontId="0" fillId="0" borderId="83" xfId="0" applyBorder="1" applyAlignment="1">
      <alignment horizontal="left" vertical="center" shrinkToFit="1"/>
    </xf>
    <xf numFmtId="0" fontId="0" fillId="0" borderId="87" xfId="0" applyBorder="1" applyAlignment="1">
      <alignment horizontal="left" vertical="center" shrinkToFit="1"/>
    </xf>
    <xf numFmtId="0" fontId="37" fillId="0" borderId="16" xfId="3" applyFont="1" applyBorder="1" applyAlignment="1">
      <alignment horizontal="left" vertical="center"/>
    </xf>
    <xf numFmtId="0" fontId="57" fillId="0" borderId="75" xfId="3" applyFont="1" applyBorder="1" applyAlignment="1" applyProtection="1">
      <alignment horizontal="center" vertical="center"/>
      <protection locked="0"/>
    </xf>
    <xf numFmtId="0" fontId="26" fillId="0" borderId="76" xfId="3" applyFont="1" applyBorder="1" applyAlignment="1">
      <alignment horizontal="center" vertical="center" wrapText="1"/>
    </xf>
    <xf numFmtId="0" fontId="22" fillId="0" borderId="122" xfId="3" applyFont="1" applyBorder="1" applyAlignment="1">
      <alignment horizontal="left" vertical="center" wrapText="1"/>
    </xf>
    <xf numFmtId="0" fontId="22" fillId="0" borderId="105" xfId="3" applyFont="1" applyBorder="1" applyAlignment="1">
      <alignment horizontal="center" vertical="center" textRotation="255"/>
    </xf>
    <xf numFmtId="0" fontId="22" fillId="0" borderId="110" xfId="3" applyFont="1" applyBorder="1" applyAlignment="1">
      <alignment horizontal="center" vertical="center" textRotation="255"/>
    </xf>
    <xf numFmtId="0" fontId="22" fillId="0" borderId="112" xfId="3" applyFont="1" applyBorder="1" applyAlignment="1">
      <alignment horizontal="center" vertical="center" textRotation="255"/>
    </xf>
    <xf numFmtId="0" fontId="26" fillId="0" borderId="94" xfId="3" applyFont="1" applyBorder="1" applyAlignment="1">
      <alignment horizontal="center" vertical="center"/>
    </xf>
    <xf numFmtId="0" fontId="26" fillId="0" borderId="106" xfId="3" applyFont="1" applyBorder="1" applyAlignment="1">
      <alignment horizontal="center" vertical="center"/>
    </xf>
    <xf numFmtId="0" fontId="26" fillId="0" borderId="91" xfId="3" applyFont="1" applyBorder="1" applyAlignment="1" applyProtection="1">
      <alignment horizontal="center" vertical="center"/>
      <protection locked="0"/>
    </xf>
    <xf numFmtId="0" fontId="20" fillId="0" borderId="76" xfId="3" applyFont="1" applyBorder="1" applyAlignment="1" applyProtection="1">
      <alignment horizontal="center" vertical="center"/>
      <protection locked="0"/>
    </xf>
    <xf numFmtId="0" fontId="22" fillId="0" borderId="102" xfId="3" applyFont="1" applyBorder="1" applyAlignment="1">
      <alignment horizontal="distributed" vertical="center" wrapText="1" indent="4"/>
    </xf>
    <xf numFmtId="0" fontId="22" fillId="0" borderId="103" xfId="3" applyFont="1" applyBorder="1" applyAlignment="1">
      <alignment horizontal="distributed" vertical="center" wrapText="1" indent="4"/>
    </xf>
    <xf numFmtId="0" fontId="22" fillId="0" borderId="107" xfId="3" applyFont="1" applyBorder="1" applyAlignment="1" applyProtection="1">
      <alignment horizontal="center" vertical="center" shrinkToFit="1"/>
      <protection locked="0"/>
    </xf>
    <xf numFmtId="0" fontId="22" fillId="0" borderId="176" xfId="3" applyFont="1" applyBorder="1" applyAlignment="1" applyProtection="1">
      <alignment horizontal="center" vertical="center" shrinkToFit="1"/>
      <protection locked="0"/>
    </xf>
    <xf numFmtId="0" fontId="23" fillId="0" borderId="177" xfId="3" applyFont="1" applyBorder="1" applyAlignment="1">
      <alignment horizontal="center" vertical="center" wrapText="1"/>
    </xf>
    <xf numFmtId="0" fontId="23" fillId="0" borderId="178" xfId="3" applyFont="1" applyBorder="1" applyAlignment="1">
      <alignment horizontal="center" vertical="center" wrapText="1"/>
    </xf>
    <xf numFmtId="0" fontId="23" fillId="0" borderId="179" xfId="3" applyFont="1" applyBorder="1" applyAlignment="1">
      <alignment horizontal="center" vertical="center" wrapText="1"/>
    </xf>
    <xf numFmtId="0" fontId="22" fillId="0" borderId="180" xfId="3" applyFont="1" applyBorder="1" applyAlignment="1" applyProtection="1">
      <alignment horizontal="center" vertical="center" shrinkToFit="1"/>
      <protection locked="0"/>
    </xf>
    <xf numFmtId="0" fontId="22" fillId="0" borderId="178" xfId="3" applyFont="1" applyBorder="1" applyAlignment="1" applyProtection="1">
      <alignment horizontal="center" vertical="center" shrinkToFit="1"/>
      <protection locked="0"/>
    </xf>
    <xf numFmtId="0" fontId="23" fillId="0" borderId="82" xfId="3" applyFont="1" applyBorder="1" applyAlignment="1">
      <alignment horizontal="left" vertical="center" wrapText="1" shrinkToFit="1"/>
    </xf>
    <xf numFmtId="0" fontId="23" fillId="0" borderId="80" xfId="3" applyFont="1" applyBorder="1" applyAlignment="1">
      <alignment horizontal="left" vertical="center" wrapText="1" shrinkToFit="1"/>
    </xf>
    <xf numFmtId="0" fontId="23" fillId="0" borderId="83" xfId="3" applyFont="1" applyBorder="1" applyAlignment="1">
      <alignment horizontal="left" vertical="center" wrapText="1" shrinkToFit="1"/>
    </xf>
    <xf numFmtId="0" fontId="23" fillId="0" borderId="111" xfId="3" applyFont="1" applyBorder="1" applyAlignment="1">
      <alignment horizontal="left" vertical="center" wrapText="1" shrinkToFit="1"/>
    </xf>
    <xf numFmtId="0" fontId="23" fillId="0" borderId="85" xfId="3" applyFont="1" applyBorder="1" applyAlignment="1">
      <alignment horizontal="left" vertical="center" wrapText="1" shrinkToFit="1"/>
    </xf>
    <xf numFmtId="0" fontId="23" fillId="0" borderId="86" xfId="3" applyFont="1" applyBorder="1" applyAlignment="1">
      <alignment horizontal="left" vertical="center" wrapText="1" shrinkToFit="1"/>
    </xf>
    <xf numFmtId="0" fontId="23" fillId="0" borderId="87" xfId="3" applyFont="1" applyBorder="1" applyAlignment="1">
      <alignment horizontal="left" vertical="center" wrapText="1" shrinkToFit="1"/>
    </xf>
    <xf numFmtId="0" fontId="22" fillId="0" borderId="181" xfId="3" applyFont="1" applyBorder="1" applyAlignment="1">
      <alignment horizontal="center" vertical="center"/>
    </xf>
    <xf numFmtId="0" fontId="23" fillId="0" borderId="181" xfId="3" applyFont="1" applyBorder="1" applyAlignment="1" applyProtection="1">
      <alignment horizontal="center" vertical="center"/>
      <protection locked="0"/>
    </xf>
    <xf numFmtId="0" fontId="7" fillId="2" borderId="9" xfId="0" applyFont="1" applyFill="1" applyBorder="1" applyAlignment="1">
      <alignment horizontal="center" vertical="center" shrinkToFit="1"/>
    </xf>
    <xf numFmtId="0" fontId="0" fillId="0" borderId="7" xfId="0" applyBorder="1" applyAlignment="1">
      <alignment horizontal="center" vertical="center" shrinkToFit="1"/>
    </xf>
    <xf numFmtId="176" fontId="7" fillId="2" borderId="9" xfId="0" applyNumberFormat="1" applyFont="1" applyFill="1" applyBorder="1" applyAlignment="1">
      <alignment horizontal="center" vertical="center" shrinkToFit="1"/>
    </xf>
    <xf numFmtId="0" fontId="7" fillId="2" borderId="55" xfId="0" applyFont="1" applyFill="1" applyBorder="1" applyAlignment="1">
      <alignment horizontal="center" vertical="center"/>
    </xf>
    <xf numFmtId="0" fontId="0" fillId="0" borderId="53" xfId="0" applyBorder="1" applyAlignment="1">
      <alignment horizontal="center" vertical="center"/>
    </xf>
    <xf numFmtId="0" fontId="0" fillId="0" borderId="39" xfId="0" applyBorder="1" applyAlignment="1">
      <alignment horizontal="center" vertical="center"/>
    </xf>
    <xf numFmtId="0" fontId="7" fillId="2" borderId="28" xfId="0" applyFont="1" applyFill="1" applyBorder="1" applyAlignment="1">
      <alignment horizontal="center" vertical="center"/>
    </xf>
    <xf numFmtId="0" fontId="7" fillId="2" borderId="29" xfId="0" applyFont="1" applyFill="1" applyBorder="1" applyAlignment="1">
      <alignment horizontal="center" vertical="center"/>
    </xf>
    <xf numFmtId="0" fontId="0" fillId="0" borderId="14" xfId="0" applyBorder="1" applyAlignment="1">
      <alignment horizontal="center" vertical="center"/>
    </xf>
    <xf numFmtId="0" fontId="18" fillId="2" borderId="41" xfId="0" applyFont="1" applyFill="1" applyBorder="1" applyAlignment="1">
      <alignment horizontal="center" vertical="center"/>
    </xf>
    <xf numFmtId="0" fontId="0" fillId="0" borderId="42" xfId="0" applyBorder="1" applyAlignment="1">
      <alignment horizontal="center" vertical="center"/>
    </xf>
    <xf numFmtId="0" fontId="0" fillId="0" borderId="43" xfId="0" applyBorder="1" applyAlignment="1">
      <alignment horizontal="center" vertical="center"/>
    </xf>
    <xf numFmtId="49" fontId="7" fillId="2" borderId="9" xfId="0" applyNumberFormat="1" applyFont="1" applyFill="1" applyBorder="1" applyAlignment="1">
      <alignment horizontal="center" vertical="center" shrinkToFit="1"/>
    </xf>
    <xf numFmtId="176" fontId="7" fillId="2" borderId="17" xfId="0" applyNumberFormat="1" applyFont="1" applyFill="1" applyBorder="1" applyAlignment="1">
      <alignment horizontal="center" vertical="center" shrinkToFit="1"/>
    </xf>
    <xf numFmtId="0" fontId="0" fillId="0" borderId="15" xfId="0" applyBorder="1" applyAlignment="1">
      <alignment horizontal="center" vertical="center" shrinkToFit="1"/>
    </xf>
    <xf numFmtId="22" fontId="7" fillId="2" borderId="30" xfId="0" applyNumberFormat="1" applyFont="1" applyFill="1" applyBorder="1" applyAlignment="1">
      <alignment horizontal="center" vertical="center"/>
    </xf>
    <xf numFmtId="0" fontId="0" fillId="0" borderId="29" xfId="0" applyBorder="1" applyAlignment="1">
      <alignment horizontal="center" vertical="center"/>
    </xf>
    <xf numFmtId="0" fontId="7" fillId="2" borderId="50" xfId="0" applyFont="1" applyFill="1" applyBorder="1" applyAlignment="1">
      <alignment horizontal="center" vertical="center"/>
    </xf>
    <xf numFmtId="0" fontId="0" fillId="0" borderId="16" xfId="0" applyBorder="1" applyAlignment="1">
      <alignment horizontal="center" vertical="center"/>
    </xf>
    <xf numFmtId="0" fontId="0" fillId="0" borderId="52" xfId="0" applyBorder="1" applyAlignment="1">
      <alignment horizontal="center" vertical="center"/>
    </xf>
    <xf numFmtId="0" fontId="7" fillId="2" borderId="31" xfId="0" applyFont="1" applyFill="1" applyBorder="1" applyAlignment="1">
      <alignment horizontal="center" vertical="center" shrinkToFit="1"/>
    </xf>
    <xf numFmtId="0" fontId="0" fillId="0" borderId="10" xfId="0" applyBorder="1" applyAlignment="1">
      <alignment horizontal="center" vertical="center"/>
    </xf>
    <xf numFmtId="0" fontId="0" fillId="0" borderId="7" xfId="0" applyBorder="1" applyAlignment="1">
      <alignment horizontal="center" vertical="center"/>
    </xf>
    <xf numFmtId="0" fontId="7" fillId="2" borderId="36" xfId="0" applyFont="1" applyFill="1" applyBorder="1" applyAlignment="1">
      <alignment horizontal="center" vertical="center" shrinkToFit="1"/>
    </xf>
    <xf numFmtId="0" fontId="0" fillId="0" borderId="18" xfId="0" applyBorder="1" applyAlignment="1">
      <alignment horizontal="center" vertical="center" shrinkToFit="1"/>
    </xf>
    <xf numFmtId="0" fontId="0" fillId="0" borderId="10" xfId="0" applyBorder="1" applyAlignment="1">
      <alignment horizontal="center" vertical="center" shrinkToFit="1"/>
    </xf>
    <xf numFmtId="1" fontId="7" fillId="2" borderId="31" xfId="0" applyNumberFormat="1" applyFont="1" applyFill="1" applyBorder="1" applyAlignment="1">
      <alignment horizontal="center" vertical="center"/>
    </xf>
    <xf numFmtId="0" fontId="13" fillId="2" borderId="50" xfId="0" applyFont="1" applyFill="1" applyBorder="1" applyAlignment="1">
      <alignment horizontal="center" vertical="center"/>
    </xf>
    <xf numFmtId="0" fontId="13" fillId="2" borderId="46" xfId="0" applyFont="1" applyFill="1" applyBorder="1" applyAlignment="1">
      <alignment horizontal="center" vertical="center"/>
    </xf>
    <xf numFmtId="0" fontId="31" fillId="0" borderId="46" xfId="0" applyFont="1" applyBorder="1" applyAlignment="1">
      <alignment horizontal="center" vertical="center"/>
    </xf>
    <xf numFmtId="0" fontId="31" fillId="0" borderId="66" xfId="0" applyFont="1" applyBorder="1" applyAlignment="1">
      <alignment horizontal="center" vertical="center"/>
    </xf>
    <xf numFmtId="49" fontId="7" fillId="2" borderId="28" xfId="0" applyNumberFormat="1" applyFont="1" applyFill="1" applyBorder="1" applyAlignment="1">
      <alignment horizontal="center" vertical="center" shrinkToFit="1"/>
    </xf>
    <xf numFmtId="0" fontId="0" fillId="0" borderId="29" xfId="0" applyBorder="1" applyAlignment="1">
      <alignment horizontal="center" vertical="center" shrinkToFit="1"/>
    </xf>
    <xf numFmtId="0" fontId="0" fillId="0" borderId="14" xfId="0" applyBorder="1" applyAlignment="1">
      <alignment horizontal="center" vertical="center" shrinkToFit="1"/>
    </xf>
    <xf numFmtId="49" fontId="7" fillId="2" borderId="6" xfId="0" applyNumberFormat="1" applyFont="1" applyFill="1" applyBorder="1" applyAlignment="1">
      <alignment horizontal="center" vertical="center" shrinkToFit="1"/>
    </xf>
    <xf numFmtId="49" fontId="7" fillId="2" borderId="2" xfId="0" applyNumberFormat="1" applyFont="1" applyFill="1" applyBorder="1" applyAlignment="1">
      <alignment horizontal="center" vertical="center" shrinkToFit="1"/>
    </xf>
    <xf numFmtId="0" fontId="13" fillId="0" borderId="3" xfId="0" applyFont="1" applyBorder="1" applyAlignment="1">
      <alignment horizontal="center" vertical="center" shrinkToFit="1"/>
    </xf>
    <xf numFmtId="0" fontId="13" fillId="2" borderId="6" xfId="0" applyFont="1" applyFill="1" applyBorder="1" applyAlignment="1">
      <alignment horizontal="center" vertical="center" shrinkToFit="1"/>
    </xf>
    <xf numFmtId="0" fontId="13" fillId="2" borderId="26" xfId="0" applyFont="1" applyFill="1" applyBorder="1" applyAlignment="1">
      <alignment horizontal="center" vertical="center" shrinkToFit="1"/>
    </xf>
    <xf numFmtId="49" fontId="29" fillId="2" borderId="9" xfId="0" applyNumberFormat="1" applyFont="1" applyFill="1" applyBorder="1" applyAlignment="1">
      <alignment horizontal="center" vertical="center" wrapText="1" shrinkToFit="1"/>
    </xf>
    <xf numFmtId="0" fontId="30" fillId="0" borderId="7" xfId="0" applyFont="1" applyBorder="1" applyAlignment="1">
      <alignment horizontal="center" vertical="center" wrapText="1" shrinkToFit="1"/>
    </xf>
    <xf numFmtId="0" fontId="30" fillId="2" borderId="9" xfId="0" applyFont="1" applyFill="1" applyBorder="1" applyAlignment="1">
      <alignment horizontal="center" vertical="center" wrapText="1" shrinkToFit="1"/>
    </xf>
    <xf numFmtId="0" fontId="30" fillId="2" borderId="7" xfId="0" applyFont="1" applyFill="1" applyBorder="1" applyAlignment="1">
      <alignment horizontal="center" vertical="center" wrapText="1" shrinkToFit="1"/>
    </xf>
    <xf numFmtId="0" fontId="0" fillId="0" borderId="7" xfId="0" applyBorder="1" applyAlignment="1">
      <alignment horizontal="center" vertical="center" wrapText="1" shrinkToFit="1"/>
    </xf>
    <xf numFmtId="0" fontId="30" fillId="2" borderId="17" xfId="0" applyFont="1" applyFill="1" applyBorder="1" applyAlignment="1">
      <alignment horizontal="center" vertical="center" wrapText="1" shrinkToFit="1"/>
    </xf>
    <xf numFmtId="0" fontId="0" fillId="0" borderId="15" xfId="0" applyBorder="1" applyAlignment="1">
      <alignment horizontal="center" vertical="center" wrapText="1" shrinkToFit="1"/>
    </xf>
    <xf numFmtId="0" fontId="0" fillId="0" borderId="2" xfId="0" applyBorder="1" applyAlignment="1">
      <alignment horizontal="center" vertical="center" shrinkToFit="1"/>
    </xf>
    <xf numFmtId="0" fontId="0" fillId="0" borderId="3" xfId="0" applyBorder="1" applyAlignment="1">
      <alignment horizontal="center" vertical="center" shrinkToFit="1"/>
    </xf>
    <xf numFmtId="0" fontId="13" fillId="2" borderId="2" xfId="0" applyFont="1" applyFill="1" applyBorder="1" applyAlignment="1">
      <alignment horizontal="center" vertical="center" shrinkToFit="1"/>
    </xf>
    <xf numFmtId="0" fontId="13" fillId="2" borderId="3" xfId="0" applyFont="1" applyFill="1" applyBorder="1" applyAlignment="1">
      <alignment horizontal="center" vertical="center" shrinkToFit="1"/>
    </xf>
    <xf numFmtId="0" fontId="7" fillId="2" borderId="33" xfId="0" applyFont="1" applyFill="1" applyBorder="1" applyAlignment="1">
      <alignment horizontal="center" vertical="center" wrapText="1" shrinkToFit="1"/>
    </xf>
    <xf numFmtId="0" fontId="7" fillId="2" borderId="6" xfId="0" applyFont="1" applyFill="1" applyBorder="1" applyAlignment="1">
      <alignment horizontal="center" vertical="center" wrapText="1" shrinkToFit="1"/>
    </xf>
    <xf numFmtId="0" fontId="7" fillId="2" borderId="6" xfId="0" applyFont="1" applyFill="1" applyBorder="1" applyAlignment="1">
      <alignment horizontal="center" vertical="center" shrinkToFit="1"/>
    </xf>
    <xf numFmtId="0" fontId="0" fillId="0" borderId="2" xfId="0" applyBorder="1" applyAlignment="1">
      <alignment horizontal="center" vertical="center"/>
    </xf>
    <xf numFmtId="0" fontId="0" fillId="0" borderId="3" xfId="0" applyBorder="1" applyAlignment="1">
      <alignment horizontal="center" vertical="center"/>
    </xf>
    <xf numFmtId="0" fontId="7" fillId="4" borderId="6" xfId="0" applyFont="1" applyFill="1" applyBorder="1" applyAlignment="1">
      <alignment horizontal="center" vertical="center" shrinkToFit="1"/>
    </xf>
    <xf numFmtId="0" fontId="0" fillId="4" borderId="2" xfId="0" applyFill="1" applyBorder="1" applyAlignment="1">
      <alignment horizontal="center" vertical="center"/>
    </xf>
    <xf numFmtId="0" fontId="0" fillId="4" borderId="3" xfId="0" applyFill="1" applyBorder="1" applyAlignment="1">
      <alignment horizontal="center" vertical="center"/>
    </xf>
    <xf numFmtId="0" fontId="5" fillId="2" borderId="31" xfId="0" applyFont="1" applyFill="1" applyBorder="1" applyAlignment="1">
      <alignment horizontal="center" vertical="center" wrapText="1"/>
    </xf>
    <xf numFmtId="0" fontId="5" fillId="2" borderId="7" xfId="0" applyFont="1" applyFill="1" applyBorder="1" applyAlignment="1">
      <alignment horizontal="center" vertical="center" wrapText="1"/>
    </xf>
    <xf numFmtId="0" fontId="7" fillId="2" borderId="34" xfId="0" applyFont="1" applyFill="1" applyBorder="1" applyAlignment="1">
      <alignment horizontal="center" vertical="center"/>
    </xf>
    <xf numFmtId="0" fontId="0" fillId="0" borderId="46" xfId="0" applyBorder="1" applyAlignment="1">
      <alignment horizontal="center" vertical="center"/>
    </xf>
    <xf numFmtId="0" fontId="0" fillId="0" borderId="35" xfId="0" applyBorder="1" applyAlignment="1">
      <alignment horizontal="center" vertical="center"/>
    </xf>
    <xf numFmtId="0" fontId="7" fillId="2" borderId="46" xfId="0" applyFont="1" applyFill="1" applyBorder="1" applyAlignment="1">
      <alignment horizontal="center" vertical="center"/>
    </xf>
    <xf numFmtId="0" fontId="7" fillId="2" borderId="41" xfId="0" applyFont="1" applyFill="1" applyBorder="1" applyAlignment="1">
      <alignment horizontal="center" vertical="center"/>
    </xf>
    <xf numFmtId="0" fontId="7" fillId="2" borderId="30" xfId="0" applyFont="1" applyFill="1" applyBorder="1" applyAlignment="1">
      <alignment horizontal="center" vertical="center" shrinkToFit="1"/>
    </xf>
    <xf numFmtId="0" fontId="7" fillId="2" borderId="31" xfId="0" applyFont="1" applyFill="1" applyBorder="1" applyAlignment="1">
      <alignment horizontal="center" vertical="center"/>
    </xf>
    <xf numFmtId="0" fontId="7" fillId="2" borderId="36" xfId="0" applyFont="1" applyFill="1" applyBorder="1" applyAlignment="1">
      <alignment horizontal="center" vertical="center" wrapText="1"/>
    </xf>
    <xf numFmtId="0" fontId="0" fillId="0" borderId="18" xfId="0" applyBorder="1" applyAlignment="1">
      <alignment horizontal="center" vertical="center" wrapText="1"/>
    </xf>
    <xf numFmtId="0" fontId="0" fillId="0" borderId="15" xfId="0" applyBorder="1" applyAlignment="1">
      <alignment horizontal="center" vertical="center" wrapText="1"/>
    </xf>
    <xf numFmtId="0" fontId="7" fillId="2" borderId="25" xfId="0" applyFont="1" applyFill="1" applyBorder="1" applyAlignment="1">
      <alignment horizontal="center" vertical="center"/>
    </xf>
    <xf numFmtId="0" fontId="7" fillId="2" borderId="9" xfId="0" applyFont="1" applyFill="1" applyBorder="1" applyAlignment="1">
      <alignment horizontal="center" vertical="center"/>
    </xf>
    <xf numFmtId="0" fontId="7" fillId="2" borderId="53" xfId="0" applyFont="1" applyFill="1" applyBorder="1" applyAlignment="1">
      <alignment horizontal="center" vertical="center"/>
    </xf>
    <xf numFmtId="0" fontId="0" fillId="0" borderId="54" xfId="0" applyBorder="1" applyAlignment="1">
      <alignment horizontal="center" vertical="center"/>
    </xf>
    <xf numFmtId="0" fontId="7" fillId="4" borderId="25" xfId="0" applyFont="1" applyFill="1" applyBorder="1" applyAlignment="1">
      <alignment horizontal="center" vertical="center"/>
    </xf>
    <xf numFmtId="0" fontId="7" fillId="4" borderId="6" xfId="0" applyFont="1" applyFill="1" applyBorder="1" applyAlignment="1">
      <alignment horizontal="center" vertical="center"/>
    </xf>
    <xf numFmtId="0" fontId="13" fillId="2" borderId="39" xfId="0" applyFont="1" applyFill="1" applyBorder="1" applyAlignment="1">
      <alignment horizontal="center" vertical="center" wrapText="1"/>
    </xf>
    <xf numFmtId="0" fontId="13" fillId="2" borderId="26" xfId="0" applyFont="1" applyFill="1" applyBorder="1" applyAlignment="1">
      <alignment horizontal="center" vertical="center" wrapText="1"/>
    </xf>
    <xf numFmtId="0" fontId="7" fillId="2" borderId="33" xfId="0" applyFont="1" applyFill="1" applyBorder="1" applyAlignment="1">
      <alignment horizontal="center" vertical="center"/>
    </xf>
    <xf numFmtId="0" fontId="7" fillId="2" borderId="33" xfId="0" applyFont="1" applyFill="1" applyBorder="1" applyAlignment="1">
      <alignment horizontal="center" vertical="center" wrapText="1"/>
    </xf>
    <xf numFmtId="0" fontId="0" fillId="0" borderId="53" xfId="0" applyBorder="1" applyAlignment="1">
      <alignment horizontal="center" vertical="center" wrapText="1"/>
    </xf>
    <xf numFmtId="0" fontId="0" fillId="0" borderId="54" xfId="0" applyBorder="1" applyAlignment="1">
      <alignment horizontal="center" vertical="center" wrapText="1"/>
    </xf>
    <xf numFmtId="0" fontId="7" fillId="2" borderId="6" xfId="0" applyFont="1" applyFill="1" applyBorder="1" applyAlignment="1">
      <alignment horizontal="center" vertical="center"/>
    </xf>
    <xf numFmtId="0" fontId="7" fillId="2" borderId="37" xfId="0" applyFont="1" applyFill="1" applyBorder="1" applyAlignment="1">
      <alignment horizontal="center" vertical="center" wrapText="1" shrinkToFit="1"/>
    </xf>
    <xf numFmtId="0" fontId="7" fillId="2" borderId="12" xfId="0" applyFont="1" applyFill="1" applyBorder="1" applyAlignment="1">
      <alignment horizontal="center" vertical="center" wrapText="1" shrinkToFit="1"/>
    </xf>
    <xf numFmtId="0" fontId="7" fillId="2" borderId="38" xfId="0" applyFont="1" applyFill="1" applyBorder="1" applyAlignment="1">
      <alignment horizontal="center" vertical="center" wrapText="1" shrinkToFit="1"/>
    </xf>
    <xf numFmtId="0" fontId="7" fillId="2" borderId="13" xfId="0" applyFont="1" applyFill="1" applyBorder="1" applyAlignment="1">
      <alignment horizontal="center" vertical="center" wrapText="1" shrinkToFit="1"/>
    </xf>
    <xf numFmtId="0" fontId="5" fillId="2" borderId="9" xfId="0" applyFont="1" applyFill="1" applyBorder="1" applyAlignment="1">
      <alignment horizontal="center" vertical="center" wrapText="1"/>
    </xf>
    <xf numFmtId="0" fontId="33" fillId="0" borderId="7" xfId="0" applyFont="1" applyBorder="1" applyAlignment="1">
      <alignment horizontal="center" vertical="center"/>
    </xf>
    <xf numFmtId="0" fontId="13" fillId="2" borderId="33" xfId="0" applyFont="1" applyFill="1" applyBorder="1" applyAlignment="1">
      <alignment horizontal="center" vertical="center"/>
    </xf>
    <xf numFmtId="0" fontId="13" fillId="2" borderId="53" xfId="0" applyFont="1" applyFill="1" applyBorder="1" applyAlignment="1">
      <alignment horizontal="center" vertical="center"/>
    </xf>
    <xf numFmtId="0" fontId="5" fillId="2" borderId="5" xfId="0" applyFont="1" applyFill="1" applyBorder="1" applyAlignment="1">
      <alignment horizontal="center" vertical="center" wrapText="1"/>
    </xf>
    <xf numFmtId="0" fontId="33" fillId="2" borderId="11" xfId="0" applyFont="1" applyFill="1" applyBorder="1" applyAlignment="1">
      <alignment horizontal="center" vertical="center"/>
    </xf>
    <xf numFmtId="0" fontId="5" fillId="2" borderId="4" xfId="0" applyFont="1" applyFill="1" applyBorder="1" applyAlignment="1">
      <alignment horizontal="center" vertical="center" wrapText="1"/>
    </xf>
    <xf numFmtId="0" fontId="33" fillId="2" borderId="4" xfId="0" applyFont="1" applyFill="1" applyBorder="1" applyAlignment="1">
      <alignment horizontal="center" vertical="center"/>
    </xf>
    <xf numFmtId="0" fontId="33" fillId="2" borderId="7" xfId="0" applyFont="1" applyFill="1" applyBorder="1" applyAlignment="1">
      <alignment horizontal="center" vertical="center"/>
    </xf>
    <xf numFmtId="0" fontId="5" fillId="2" borderId="28" xfId="0" applyFont="1" applyFill="1" applyBorder="1" applyAlignment="1">
      <alignment horizontal="center" vertical="center" wrapText="1"/>
    </xf>
    <xf numFmtId="0" fontId="33" fillId="0" borderId="14" xfId="0" applyFont="1" applyBorder="1" applyAlignment="1">
      <alignment horizontal="center" vertical="center"/>
    </xf>
    <xf numFmtId="0" fontId="13" fillId="2" borderId="32" xfId="0" applyFont="1" applyFill="1" applyBorder="1" applyAlignment="1">
      <alignment horizontal="center" vertical="center" wrapText="1"/>
    </xf>
    <xf numFmtId="0" fontId="13" fillId="2" borderId="32" xfId="0" applyFont="1" applyFill="1" applyBorder="1" applyAlignment="1">
      <alignment horizontal="center" vertical="center"/>
    </xf>
    <xf numFmtId="0" fontId="13" fillId="2" borderId="38" xfId="0" applyFont="1" applyFill="1" applyBorder="1" applyAlignment="1">
      <alignment horizontal="center" vertical="center"/>
    </xf>
    <xf numFmtId="0" fontId="5" fillId="2" borderId="13" xfId="0" applyFont="1" applyFill="1" applyBorder="1" applyAlignment="1">
      <alignment horizontal="center" vertical="center"/>
    </xf>
    <xf numFmtId="0" fontId="33" fillId="2" borderId="13" xfId="0" applyFont="1" applyFill="1" applyBorder="1" applyAlignment="1">
      <alignment horizontal="center" vertical="center"/>
    </xf>
    <xf numFmtId="0" fontId="5" fillId="2" borderId="9" xfId="0" applyFont="1" applyFill="1" applyBorder="1" applyAlignment="1">
      <alignment horizontal="center" vertical="center" wrapText="1" shrinkToFit="1"/>
    </xf>
    <xf numFmtId="0" fontId="13" fillId="2" borderId="41" xfId="0" applyFont="1" applyFill="1" applyBorder="1" applyAlignment="1">
      <alignment horizontal="center" vertical="center" wrapText="1"/>
    </xf>
    <xf numFmtId="0" fontId="13" fillId="2" borderId="42" xfId="0" applyFont="1" applyFill="1" applyBorder="1" applyAlignment="1">
      <alignment horizontal="center" vertical="center" wrapText="1"/>
    </xf>
    <xf numFmtId="0" fontId="0" fillId="2" borderId="43" xfId="0" applyFill="1" applyBorder="1">
      <alignment vertical="center"/>
    </xf>
    <xf numFmtId="0" fontId="7" fillId="2" borderId="42" xfId="0" applyFont="1" applyFill="1" applyBorder="1" applyAlignment="1">
      <alignment horizontal="center" vertical="center"/>
    </xf>
    <xf numFmtId="0" fontId="0" fillId="2" borderId="43" xfId="0" applyFill="1" applyBorder="1" applyAlignment="1">
      <alignment horizontal="center" vertical="center"/>
    </xf>
    <xf numFmtId="0" fontId="7" fillId="2" borderId="30" xfId="0" applyFont="1" applyFill="1" applyBorder="1" applyAlignment="1">
      <alignment horizontal="center" vertical="center" wrapText="1"/>
    </xf>
    <xf numFmtId="0" fontId="7" fillId="2" borderId="29" xfId="0" applyFont="1" applyFill="1" applyBorder="1" applyAlignment="1">
      <alignment horizontal="center" vertical="center" wrapText="1"/>
    </xf>
    <xf numFmtId="0" fontId="0" fillId="2" borderId="14" xfId="0" applyFill="1" applyBorder="1" applyAlignment="1">
      <alignment horizontal="center" vertical="center"/>
    </xf>
    <xf numFmtId="0" fontId="7" fillId="2" borderId="31" xfId="0" applyFont="1" applyFill="1" applyBorder="1" applyAlignment="1">
      <alignment horizontal="center" vertical="center" wrapText="1"/>
    </xf>
    <xf numFmtId="0" fontId="0" fillId="2" borderId="10" xfId="0" applyFill="1" applyBorder="1" applyAlignment="1">
      <alignment horizontal="center" vertical="center"/>
    </xf>
    <xf numFmtId="0" fontId="0" fillId="2" borderId="7" xfId="0" applyFill="1" applyBorder="1" applyAlignment="1">
      <alignment horizontal="center" vertical="center"/>
    </xf>
    <xf numFmtId="0" fontId="0" fillId="2" borderId="35" xfId="0" applyFill="1" applyBorder="1" applyAlignment="1">
      <alignment horizontal="center" vertical="center"/>
    </xf>
    <xf numFmtId="0" fontId="7" fillId="2" borderId="5" xfId="0" applyFont="1" applyFill="1" applyBorder="1" applyAlignment="1">
      <alignment horizontal="center" vertical="center" wrapText="1"/>
    </xf>
    <xf numFmtId="0" fontId="0" fillId="2" borderId="11" xfId="0" applyFill="1" applyBorder="1" applyAlignment="1">
      <alignment horizontal="center" vertical="center"/>
    </xf>
    <xf numFmtId="0" fontId="7" fillId="2" borderId="51" xfId="0" applyFont="1" applyFill="1" applyBorder="1" applyAlignment="1">
      <alignment horizontal="center" vertical="center" wrapText="1"/>
    </xf>
    <xf numFmtId="0" fontId="0" fillId="2" borderId="52" xfId="0" applyFill="1" applyBorder="1" applyAlignment="1">
      <alignment horizontal="center" vertical="center"/>
    </xf>
    <xf numFmtId="49" fontId="7" fillId="2" borderId="36" xfId="0" applyNumberFormat="1" applyFont="1" applyFill="1" applyBorder="1" applyAlignment="1">
      <alignment horizontal="center" vertical="center" wrapText="1"/>
    </xf>
    <xf numFmtId="0" fontId="0" fillId="2" borderId="18" xfId="0" applyFill="1" applyBorder="1" applyAlignment="1">
      <alignment horizontal="center" vertical="center"/>
    </xf>
    <xf numFmtId="0" fontId="0" fillId="2" borderId="15" xfId="0" applyFill="1" applyBorder="1" applyAlignment="1">
      <alignment horizontal="center" vertical="center"/>
    </xf>
    <xf numFmtId="0" fontId="7" fillId="2" borderId="35" xfId="0" applyFont="1" applyFill="1" applyBorder="1" applyAlignment="1">
      <alignment horizontal="center" vertical="center"/>
    </xf>
    <xf numFmtId="0" fontId="0" fillId="2" borderId="11" xfId="0" applyFill="1" applyBorder="1">
      <alignment vertical="center"/>
    </xf>
    <xf numFmtId="0" fontId="0" fillId="2" borderId="1" xfId="0" applyFill="1" applyBorder="1">
      <alignment vertical="center"/>
    </xf>
    <xf numFmtId="180" fontId="7" fillId="2" borderId="10" xfId="0" applyNumberFormat="1" applyFont="1" applyFill="1" applyBorder="1" applyAlignment="1">
      <alignment horizontal="center" vertical="center"/>
    </xf>
    <xf numFmtId="181" fontId="7" fillId="2" borderId="10" xfId="0" applyNumberFormat="1" applyFont="1" applyFill="1" applyBorder="1" applyAlignment="1">
      <alignment horizontal="center" vertical="center" wrapText="1"/>
    </xf>
    <xf numFmtId="180" fontId="7" fillId="2" borderId="34" xfId="0" applyNumberFormat="1" applyFont="1" applyFill="1" applyBorder="1" applyAlignment="1">
      <alignment horizontal="center" vertical="center"/>
    </xf>
    <xf numFmtId="0" fontId="0" fillId="2" borderId="46" xfId="0" applyFill="1" applyBorder="1" applyAlignment="1">
      <alignment horizontal="center" vertical="center"/>
    </xf>
    <xf numFmtId="0" fontId="0" fillId="2" borderId="47" xfId="0" applyFill="1" applyBorder="1" applyAlignment="1">
      <alignment horizontal="center" vertical="center"/>
    </xf>
    <xf numFmtId="0" fontId="0" fillId="2" borderId="1" xfId="0" applyFill="1" applyBorder="1" applyAlignment="1">
      <alignment horizontal="center" vertical="center"/>
    </xf>
    <xf numFmtId="49" fontId="7" fillId="2" borderId="31" xfId="0" applyNumberFormat="1" applyFont="1" applyFill="1" applyBorder="1" applyAlignment="1">
      <alignment horizontal="center" vertical="center" wrapText="1"/>
    </xf>
    <xf numFmtId="0" fontId="0" fillId="2" borderId="10" xfId="0" applyFill="1" applyBorder="1" applyAlignment="1">
      <alignment horizontal="center" vertical="center" wrapText="1"/>
    </xf>
    <xf numFmtId="0" fontId="0" fillId="2" borderId="7" xfId="0" applyFill="1" applyBorder="1" applyAlignment="1">
      <alignment horizontal="center" vertical="center" wrapText="1"/>
    </xf>
    <xf numFmtId="0" fontId="7" fillId="2" borderId="37" xfId="0" applyFont="1" applyFill="1" applyBorder="1" applyAlignment="1">
      <alignment horizontal="center" vertical="center"/>
    </xf>
    <xf numFmtId="0" fontId="7" fillId="2" borderId="32" xfId="0" applyFont="1" applyFill="1" applyBorder="1" applyAlignment="1">
      <alignment horizontal="center" vertical="center"/>
    </xf>
    <xf numFmtId="0" fontId="7" fillId="2" borderId="38" xfId="0" applyFont="1" applyFill="1" applyBorder="1" applyAlignment="1">
      <alignment horizontal="center" vertical="center"/>
    </xf>
    <xf numFmtId="0" fontId="7" fillId="2" borderId="17" xfId="0" applyFont="1" applyFill="1" applyBorder="1" applyAlignment="1">
      <alignment horizontal="center" vertical="center" wrapText="1"/>
    </xf>
    <xf numFmtId="0" fontId="7" fillId="2" borderId="34" xfId="0" applyFont="1" applyFill="1" applyBorder="1" applyAlignment="1">
      <alignment horizontal="center" vertical="center" wrapText="1"/>
    </xf>
    <xf numFmtId="0" fontId="0" fillId="0" borderId="11" xfId="0" applyBorder="1" applyAlignment="1">
      <alignment horizontal="center" vertical="center"/>
    </xf>
    <xf numFmtId="0" fontId="0" fillId="0" borderId="47" xfId="0" applyBorder="1" applyAlignment="1">
      <alignment horizontal="center" vertical="center"/>
    </xf>
    <xf numFmtId="0" fontId="7" fillId="2" borderId="31" xfId="0" applyFont="1" applyFill="1" applyBorder="1" applyAlignment="1">
      <alignment horizontal="center" vertical="center" wrapText="1" shrinkToFit="1"/>
    </xf>
    <xf numFmtId="0" fontId="0" fillId="2" borderId="35" xfId="0" applyFill="1" applyBorder="1" applyAlignment="1">
      <alignment horizontal="center" vertical="center" wrapText="1"/>
    </xf>
    <xf numFmtId="0" fontId="7" fillId="2" borderId="27" xfId="0" applyFont="1" applyFill="1" applyBorder="1" applyAlignment="1">
      <alignment horizontal="center" vertical="center" wrapText="1" shrinkToFit="1"/>
    </xf>
    <xf numFmtId="0" fontId="0" fillId="2" borderId="1" xfId="0" applyFill="1" applyBorder="1" applyAlignment="1">
      <alignment horizontal="center" vertical="center" shrinkToFit="1"/>
    </xf>
    <xf numFmtId="0" fontId="7" fillId="2" borderId="18" xfId="0" applyFont="1" applyFill="1" applyBorder="1" applyAlignment="1">
      <alignment horizontal="center" vertical="center"/>
    </xf>
    <xf numFmtId="0" fontId="0" fillId="2" borderId="10" xfId="0" applyFill="1" applyBorder="1" applyAlignment="1">
      <alignment horizontal="center" vertical="center" shrinkToFit="1"/>
    </xf>
    <xf numFmtId="0" fontId="0" fillId="2" borderId="7" xfId="0" applyFill="1" applyBorder="1" applyAlignment="1">
      <alignment horizontal="center" vertical="center" shrinkToFit="1"/>
    </xf>
    <xf numFmtId="0" fontId="0" fillId="2" borderId="53" xfId="0" applyFill="1" applyBorder="1" applyAlignment="1">
      <alignment horizontal="center" vertical="center"/>
    </xf>
    <xf numFmtId="0" fontId="0" fillId="2" borderId="39" xfId="0" applyFill="1" applyBorder="1" applyAlignment="1">
      <alignment horizontal="center" vertical="center"/>
    </xf>
    <xf numFmtId="0" fontId="7" fillId="2" borderId="9" xfId="0" applyFont="1" applyFill="1" applyBorder="1" applyAlignment="1">
      <alignment horizontal="center" vertical="center" wrapText="1" shrinkToFit="1"/>
    </xf>
    <xf numFmtId="0" fontId="7" fillId="2" borderId="41" xfId="0" applyFont="1" applyFill="1" applyBorder="1" applyAlignment="1">
      <alignment horizontal="center" vertical="center" wrapText="1"/>
    </xf>
    <xf numFmtId="0" fontId="7" fillId="2" borderId="42" xfId="0" applyFont="1" applyFill="1" applyBorder="1" applyAlignment="1">
      <alignment horizontal="center" vertical="center" wrapText="1"/>
    </xf>
    <xf numFmtId="0" fontId="0" fillId="2" borderId="43" xfId="0" applyFill="1" applyBorder="1" applyAlignment="1">
      <alignment vertical="center" wrapText="1"/>
    </xf>
    <xf numFmtId="0" fontId="7" fillId="2" borderId="16" xfId="0" applyFont="1" applyFill="1" applyBorder="1" applyAlignment="1">
      <alignment horizontal="center" vertical="center"/>
    </xf>
    <xf numFmtId="0" fontId="7" fillId="2" borderId="52" xfId="0" applyFont="1" applyFill="1" applyBorder="1" applyAlignment="1">
      <alignment horizontal="center" vertical="center"/>
    </xf>
    <xf numFmtId="0" fontId="7" fillId="2" borderId="8" xfId="0" applyFont="1" applyFill="1" applyBorder="1" applyAlignment="1">
      <alignment horizontal="center" vertical="center"/>
    </xf>
    <xf numFmtId="0" fontId="7" fillId="2" borderId="28" xfId="0" applyFont="1" applyFill="1" applyBorder="1" applyAlignment="1">
      <alignment horizontal="center" vertical="center" wrapText="1" shrinkToFit="1"/>
    </xf>
    <xf numFmtId="0" fontId="0" fillId="2" borderId="14" xfId="0" applyFill="1" applyBorder="1" applyAlignment="1">
      <alignment horizontal="center" vertical="center" shrinkToFit="1"/>
    </xf>
    <xf numFmtId="0" fontId="7" fillId="2" borderId="50" xfId="0" applyFont="1" applyFill="1" applyBorder="1" applyAlignment="1">
      <alignment horizontal="center" vertical="center" shrinkToFit="1"/>
    </xf>
    <xf numFmtId="0" fontId="0" fillId="2" borderId="35" xfId="0" applyFill="1" applyBorder="1" applyAlignment="1">
      <alignment horizontal="center" vertical="center" shrinkToFit="1"/>
    </xf>
    <xf numFmtId="0" fontId="0" fillId="2" borderId="52" xfId="0" applyFill="1" applyBorder="1" applyAlignment="1">
      <alignment horizontal="center" vertical="center" shrinkToFit="1"/>
    </xf>
    <xf numFmtId="0" fontId="7" fillId="2" borderId="28" xfId="0" applyFont="1" applyFill="1" applyBorder="1" applyAlignment="1">
      <alignment horizontal="center" vertical="center" shrinkToFit="1"/>
    </xf>
    <xf numFmtId="0" fontId="0" fillId="2" borderId="8" xfId="0" applyFill="1" applyBorder="1" applyAlignment="1">
      <alignment horizontal="center" vertical="center"/>
    </xf>
    <xf numFmtId="0" fontId="7" fillId="2" borderId="10" xfId="0" applyFont="1" applyFill="1" applyBorder="1" applyAlignment="1">
      <alignment horizontal="center" vertical="center" wrapText="1"/>
    </xf>
    <xf numFmtId="0" fontId="7" fillId="6" borderId="17" xfId="0" applyFont="1" applyFill="1" applyBorder="1" applyAlignment="1">
      <alignment horizontal="center" vertical="center" wrapText="1"/>
    </xf>
    <xf numFmtId="0" fontId="0" fillId="6" borderId="15" xfId="0" applyFill="1" applyBorder="1" applyAlignment="1">
      <alignment horizontal="center" vertical="center"/>
    </xf>
    <xf numFmtId="0" fontId="7" fillId="6" borderId="25" xfId="0" applyFont="1" applyFill="1" applyBorder="1" applyAlignment="1">
      <alignment horizontal="center" vertical="center"/>
    </xf>
    <xf numFmtId="0" fontId="0" fillId="6" borderId="26" xfId="0" applyFill="1" applyBorder="1" applyAlignment="1">
      <alignment horizontal="center" vertical="center"/>
    </xf>
    <xf numFmtId="0" fontId="7" fillId="4" borderId="25" xfId="0" applyFont="1" applyFill="1" applyBorder="1" applyAlignment="1">
      <alignment horizontal="center" vertical="center" shrinkToFit="1"/>
    </xf>
    <xf numFmtId="0" fontId="0" fillId="4" borderId="3" xfId="0" applyFill="1" applyBorder="1" applyAlignment="1">
      <alignment horizontal="center" vertical="center" shrinkToFit="1"/>
    </xf>
    <xf numFmtId="0" fontId="13" fillId="6" borderId="55" xfId="0" applyFont="1" applyFill="1" applyBorder="1" applyAlignment="1">
      <alignment horizontal="center" vertical="center"/>
    </xf>
    <xf numFmtId="0" fontId="13" fillId="6" borderId="39" xfId="0" applyFont="1" applyFill="1" applyBorder="1" applyAlignment="1">
      <alignment horizontal="center" vertical="center"/>
    </xf>
    <xf numFmtId="0" fontId="7" fillId="6" borderId="28" xfId="0" applyFont="1" applyFill="1" applyBorder="1" applyAlignment="1">
      <alignment horizontal="center" vertical="center" wrapText="1"/>
    </xf>
    <xf numFmtId="0" fontId="0" fillId="6" borderId="14" xfId="0" applyFill="1" applyBorder="1" applyAlignment="1">
      <alignment horizontal="center" vertical="center"/>
    </xf>
    <xf numFmtId="0" fontId="0" fillId="2" borderId="43" xfId="0" applyFill="1" applyBorder="1" applyAlignment="1">
      <alignment horizontal="center" vertical="center" wrapText="1"/>
    </xf>
    <xf numFmtId="0" fontId="7" fillId="2" borderId="7" xfId="0" applyFont="1" applyFill="1" applyBorder="1" applyAlignment="1">
      <alignment horizontal="center" vertical="center" wrapText="1"/>
    </xf>
    <xf numFmtId="177" fontId="7" fillId="2" borderId="55" xfId="0" applyNumberFormat="1" applyFont="1" applyFill="1" applyBorder="1" applyAlignment="1">
      <alignment horizontal="center" vertical="center"/>
    </xf>
    <xf numFmtId="0" fontId="0" fillId="2" borderId="54" xfId="0" applyFill="1" applyBorder="1" applyAlignment="1">
      <alignment horizontal="center" vertical="center"/>
    </xf>
    <xf numFmtId="177" fontId="7" fillId="2" borderId="9" xfId="0" applyNumberFormat="1" applyFont="1" applyFill="1" applyBorder="1" applyAlignment="1">
      <alignment horizontal="center" vertical="center"/>
    </xf>
    <xf numFmtId="177" fontId="7" fillId="2" borderId="28" xfId="0" applyNumberFormat="1" applyFont="1" applyFill="1" applyBorder="1" applyAlignment="1">
      <alignment horizontal="center" vertical="center"/>
    </xf>
    <xf numFmtId="0" fontId="5" fillId="2" borderId="41" xfId="0" applyFont="1" applyFill="1" applyBorder="1" applyAlignment="1">
      <alignment horizontal="center" vertical="center" wrapText="1"/>
    </xf>
    <xf numFmtId="0" fontId="5" fillId="2" borderId="42" xfId="0" applyFont="1" applyFill="1" applyBorder="1" applyAlignment="1">
      <alignment horizontal="center" vertical="center" wrapText="1"/>
    </xf>
    <xf numFmtId="0" fontId="7" fillId="2" borderId="32" xfId="0" applyFont="1" applyFill="1" applyBorder="1" applyAlignment="1">
      <alignment horizontal="center" vertical="center" wrapText="1"/>
    </xf>
    <xf numFmtId="0" fontId="7" fillId="2" borderId="4" xfId="0" applyFont="1" applyFill="1" applyBorder="1" applyAlignment="1">
      <alignment horizontal="center" vertical="center" wrapText="1"/>
    </xf>
    <xf numFmtId="0" fontId="7" fillId="2" borderId="12" xfId="0" applyFont="1" applyFill="1" applyBorder="1" applyAlignment="1">
      <alignment horizontal="center" vertical="center"/>
    </xf>
    <xf numFmtId="0" fontId="7" fillId="2" borderId="10" xfId="0" applyFont="1" applyFill="1" applyBorder="1" applyAlignment="1">
      <alignment horizontal="center" vertical="center"/>
    </xf>
    <xf numFmtId="0" fontId="7" fillId="2" borderId="6" xfId="0" applyFont="1" applyFill="1" applyBorder="1" applyAlignment="1">
      <alignment horizontal="center" vertical="center" wrapText="1"/>
    </xf>
    <xf numFmtId="0" fontId="7" fillId="2" borderId="53" xfId="0" applyFont="1" applyFill="1" applyBorder="1" applyAlignment="1">
      <alignment horizontal="center" vertical="center" wrapText="1"/>
    </xf>
    <xf numFmtId="0" fontId="7" fillId="2" borderId="27" xfId="0" applyFont="1" applyFill="1" applyBorder="1" applyAlignment="1">
      <alignment horizontal="center" vertical="center" wrapText="1"/>
    </xf>
    <xf numFmtId="0" fontId="0" fillId="0" borderId="1" xfId="0" applyBorder="1" applyAlignment="1">
      <alignment horizontal="center" vertical="center" wrapText="1"/>
    </xf>
    <xf numFmtId="0" fontId="7" fillId="2" borderId="9" xfId="0" applyFont="1" applyFill="1" applyBorder="1" applyAlignment="1">
      <alignment horizontal="center" vertical="center" wrapText="1"/>
    </xf>
    <xf numFmtId="0" fontId="0" fillId="0" borderId="7" xfId="0" applyBorder="1" applyAlignment="1">
      <alignment horizontal="center" vertical="center" wrapText="1"/>
    </xf>
    <xf numFmtId="0" fontId="0" fillId="0" borderId="15" xfId="0" applyBorder="1" applyAlignment="1">
      <alignment horizontal="center" vertical="center"/>
    </xf>
    <xf numFmtId="0" fontId="13" fillId="2" borderId="4" xfId="0" applyFont="1" applyFill="1" applyBorder="1" applyAlignment="1">
      <alignment horizontal="center" vertical="center" wrapText="1"/>
    </xf>
    <xf numFmtId="0" fontId="13" fillId="2" borderId="6" xfId="0" applyFont="1" applyFill="1" applyBorder="1" applyAlignment="1">
      <alignment horizontal="center" vertical="center" wrapText="1"/>
    </xf>
    <xf numFmtId="177" fontId="7" fillId="2" borderId="12" xfId="0" applyNumberFormat="1" applyFont="1" applyFill="1" applyBorder="1" applyAlignment="1">
      <alignment horizontal="center" vertical="center" wrapText="1"/>
    </xf>
    <xf numFmtId="0" fontId="17" fillId="2" borderId="12" xfId="0" applyFont="1" applyFill="1" applyBorder="1" applyAlignment="1">
      <alignment horizontal="center" vertical="center" wrapText="1"/>
    </xf>
    <xf numFmtId="177" fontId="7" fillId="2" borderId="37" xfId="0" applyNumberFormat="1" applyFont="1" applyFill="1" applyBorder="1" applyAlignment="1">
      <alignment horizontal="center" vertical="center" wrapText="1"/>
    </xf>
    <xf numFmtId="177" fontId="7" fillId="2" borderId="32" xfId="0" applyNumberFormat="1" applyFont="1" applyFill="1" applyBorder="1" applyAlignment="1">
      <alignment horizontal="center" vertical="center" wrapText="1"/>
    </xf>
    <xf numFmtId="0" fontId="0" fillId="0" borderId="32" xfId="0" applyBorder="1" applyAlignment="1">
      <alignment horizontal="center" vertical="center"/>
    </xf>
    <xf numFmtId="0" fontId="0" fillId="0" borderId="38" xfId="0" applyBorder="1" applyAlignment="1">
      <alignment horizontal="center" vertical="center"/>
    </xf>
    <xf numFmtId="0" fontId="7" fillId="2" borderId="13" xfId="0" applyFont="1" applyFill="1" applyBorder="1" applyAlignment="1">
      <alignment horizontal="center" vertical="center" wrapText="1"/>
    </xf>
    <xf numFmtId="0" fontId="0" fillId="0" borderId="13" xfId="0" applyBorder="1" applyAlignment="1">
      <alignment horizontal="center" vertical="center"/>
    </xf>
    <xf numFmtId="0" fontId="7" fillId="2" borderId="12" xfId="0" applyFont="1" applyFill="1" applyBorder="1" applyAlignment="1">
      <alignment horizontal="center" vertical="center" wrapText="1"/>
    </xf>
    <xf numFmtId="0" fontId="0" fillId="0" borderId="12" xfId="0" applyBorder="1" applyAlignment="1">
      <alignment horizontal="center" vertical="center" wrapText="1"/>
    </xf>
    <xf numFmtId="0" fontId="0" fillId="0" borderId="4" xfId="0" applyBorder="1" applyAlignment="1">
      <alignment horizontal="center" vertical="center" wrapText="1"/>
    </xf>
    <xf numFmtId="0" fontId="0" fillId="0" borderId="13" xfId="0" applyBorder="1" applyAlignment="1">
      <alignment horizontal="center" vertical="center" wrapText="1"/>
    </xf>
    <xf numFmtId="0" fontId="0" fillId="0" borderId="42" xfId="0" applyBorder="1" applyAlignment="1">
      <alignment horizontal="center" vertical="center" wrapText="1"/>
    </xf>
    <xf numFmtId="0" fontId="0" fillId="0" borderId="43" xfId="0" applyBorder="1" applyAlignment="1">
      <alignment vertical="center" wrapText="1"/>
    </xf>
    <xf numFmtId="0" fontId="7" fillId="2" borderId="58" xfId="0" applyFont="1" applyFill="1" applyBorder="1" applyAlignment="1">
      <alignment horizontal="center" vertical="center"/>
    </xf>
    <xf numFmtId="0" fontId="7" fillId="2" borderId="44" xfId="0" applyFont="1" applyFill="1" applyBorder="1" applyAlignment="1">
      <alignment horizontal="center" vertical="center"/>
    </xf>
    <xf numFmtId="0" fontId="7" fillId="2" borderId="54" xfId="0" applyFont="1" applyFill="1" applyBorder="1" applyAlignment="1">
      <alignment horizontal="center" vertical="center"/>
    </xf>
    <xf numFmtId="0" fontId="7" fillId="2" borderId="3" xfId="0" applyFont="1" applyFill="1" applyBorder="1" applyAlignment="1">
      <alignment horizontal="center" vertical="center"/>
    </xf>
    <xf numFmtId="0" fontId="7" fillId="2" borderId="4" xfId="0" applyFont="1" applyFill="1" applyBorder="1" applyAlignment="1">
      <alignment horizontal="center" vertical="center"/>
    </xf>
    <xf numFmtId="0" fontId="0" fillId="0" borderId="4" xfId="0" applyBorder="1" applyAlignment="1">
      <alignment horizontal="center" vertical="center"/>
    </xf>
    <xf numFmtId="0" fontId="0" fillId="2" borderId="4" xfId="0" applyFill="1" applyBorder="1" applyAlignment="1">
      <alignment horizontal="center" vertical="center"/>
    </xf>
    <xf numFmtId="177" fontId="7" fillId="2" borderId="4" xfId="0" applyNumberFormat="1" applyFont="1" applyFill="1" applyBorder="1" applyAlignment="1">
      <alignment horizontal="center" vertical="center" wrapText="1"/>
    </xf>
    <xf numFmtId="0" fontId="17" fillId="2" borderId="4" xfId="0" applyFont="1" applyFill="1" applyBorder="1" applyAlignment="1">
      <alignment horizontal="center" vertical="center" wrapText="1"/>
    </xf>
    <xf numFmtId="177" fontId="7" fillId="2" borderId="33" xfId="0" applyNumberFormat="1" applyFont="1" applyFill="1" applyBorder="1" applyAlignment="1">
      <alignment horizontal="center" vertical="center" wrapText="1"/>
    </xf>
    <xf numFmtId="0" fontId="0" fillId="0" borderId="6" xfId="0" applyBorder="1" applyAlignment="1">
      <alignment horizontal="center" vertical="center" wrapText="1"/>
    </xf>
  </cellXfs>
  <cellStyles count="5">
    <cellStyle name="桁区切り" xfId="2" builtinId="6"/>
    <cellStyle name="桁区切り 2" xfId="4"/>
    <cellStyle name="標準" xfId="0" builtinId="0"/>
    <cellStyle name="標準 2" xfId="3"/>
    <cellStyle name="標準_Sheet1" xfId="1"/>
  </cellStyles>
  <dxfs count="7">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s>
  <tableStyles count="0" defaultTableStyle="TableStyleMedium2" defaultPivotStyle="PivotStyleLight16"/>
  <colors>
    <mruColors>
      <color rgb="FFFFFFCC"/>
      <color rgb="FF99CCFF"/>
      <color rgb="FFCCFFCC"/>
      <color rgb="FFFFCCFF"/>
      <color rgb="FFCCCCFF"/>
      <color rgb="FFFFCCCC"/>
      <color rgb="FFFFCC99"/>
      <color rgb="FFCCECFF"/>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sheetMetadata" Target="metadata.xml"/></Relationships>
</file>

<file path=xl/drawings/drawing1.xml><?xml version="1.0" encoding="utf-8"?>
<xdr:wsDr xmlns:xdr="http://schemas.openxmlformats.org/drawingml/2006/spreadsheetDrawing" xmlns:a="http://schemas.openxmlformats.org/drawingml/2006/main">
  <xdr:twoCellAnchor>
    <xdr:from>
      <xdr:col>0</xdr:col>
      <xdr:colOff>24848</xdr:colOff>
      <xdr:row>12</xdr:row>
      <xdr:rowOff>24848</xdr:rowOff>
    </xdr:from>
    <xdr:to>
      <xdr:col>3</xdr:col>
      <xdr:colOff>0</xdr:colOff>
      <xdr:row>14</xdr:row>
      <xdr:rowOff>0</xdr:rowOff>
    </xdr:to>
    <xdr:cxnSp macro="">
      <xdr:nvCxnSpPr>
        <xdr:cNvPr id="2" name="直線コネクタ 1">
          <a:extLst>
            <a:ext uri="{FF2B5EF4-FFF2-40B4-BE49-F238E27FC236}">
              <a16:creationId xmlns:a16="http://schemas.microsoft.com/office/drawing/2014/main" xmlns="" id="{565F86BA-0EDE-47A6-A1F2-E87F6D693BC7}"/>
            </a:ext>
          </a:extLst>
        </xdr:cNvPr>
        <xdr:cNvCxnSpPr/>
      </xdr:nvCxnSpPr>
      <xdr:spPr>
        <a:xfrm>
          <a:off x="24848" y="3339548"/>
          <a:ext cx="1270552" cy="470452"/>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385970</xdr:colOff>
      <xdr:row>24</xdr:row>
      <xdr:rowOff>266700</xdr:rowOff>
    </xdr:from>
    <xdr:ext cx="385555" cy="92398"/>
    <xdr:sp macro="" textlink="">
      <xdr:nvSpPr>
        <xdr:cNvPr id="3" name="テキスト ボックス 2">
          <a:extLst>
            <a:ext uri="{FF2B5EF4-FFF2-40B4-BE49-F238E27FC236}">
              <a16:creationId xmlns:a16="http://schemas.microsoft.com/office/drawing/2014/main" xmlns="" id="{A049CF06-FB71-4B35-8D7C-4253569900A4}"/>
            </a:ext>
          </a:extLst>
        </xdr:cNvPr>
        <xdr:cNvSpPr txBox="1"/>
      </xdr:nvSpPr>
      <xdr:spPr>
        <a:xfrm>
          <a:off x="662195" y="7258050"/>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p>
          <a:endParaRPr lang="ja-JP" altLang="en-US"/>
        </a:p>
      </xdr:txBody>
    </xdr:sp>
    <xdr:clientData/>
  </xdr:oneCellAnchor>
</xdr:wsDr>
</file>

<file path=xl/drawings/drawing2.xml><?xml version="1.0" encoding="utf-8"?>
<xdr:wsDr xmlns:xdr="http://schemas.openxmlformats.org/drawingml/2006/spreadsheetDrawing" xmlns:a="http://schemas.openxmlformats.org/drawingml/2006/main">
  <xdr:oneCellAnchor>
    <xdr:from>
      <xdr:col>1</xdr:col>
      <xdr:colOff>376445</xdr:colOff>
      <xdr:row>21</xdr:row>
      <xdr:rowOff>200025</xdr:rowOff>
    </xdr:from>
    <xdr:ext cx="385555" cy="92398"/>
    <xdr:sp macro="" textlink="">
      <xdr:nvSpPr>
        <xdr:cNvPr id="2" name="テキスト ボックス 1">
          <a:extLst>
            <a:ext uri="{FF2B5EF4-FFF2-40B4-BE49-F238E27FC236}">
              <a16:creationId xmlns:a16="http://schemas.microsoft.com/office/drawing/2014/main" xmlns="" id="{091D2C16-9BC2-469A-BC75-65AAA9FE27C8}"/>
            </a:ext>
          </a:extLst>
        </xdr:cNvPr>
        <xdr:cNvSpPr txBox="1"/>
      </xdr:nvSpPr>
      <xdr:spPr>
        <a:xfrm>
          <a:off x="357395" y="6819900"/>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p>
          <a:endParaRPr lang="ja-JP" altLang="en-US"/>
        </a:p>
      </xdr:txBody>
    </xdr:sp>
    <xdr:clientData/>
  </xdr:oneCellAnchor>
</xdr:wsDr>
</file>

<file path=xl/drawings/drawing3.xml><?xml version="1.0" encoding="utf-8"?>
<xdr:wsDr xmlns:xdr="http://schemas.openxmlformats.org/drawingml/2006/spreadsheetDrawing" xmlns:a="http://schemas.openxmlformats.org/drawingml/2006/main">
  <xdr:oneCellAnchor>
    <xdr:from>
      <xdr:col>1</xdr:col>
      <xdr:colOff>376445</xdr:colOff>
      <xdr:row>21</xdr:row>
      <xdr:rowOff>200025</xdr:rowOff>
    </xdr:from>
    <xdr:ext cx="385555" cy="92398"/>
    <xdr:sp macro="" textlink="">
      <xdr:nvSpPr>
        <xdr:cNvPr id="2" name="テキスト ボックス 1">
          <a:extLst>
            <a:ext uri="{FF2B5EF4-FFF2-40B4-BE49-F238E27FC236}">
              <a16:creationId xmlns:a16="http://schemas.microsoft.com/office/drawing/2014/main" xmlns="" id="{FFA9172D-972C-410C-8AD1-FBB0B5B8A8C3}"/>
            </a:ext>
          </a:extLst>
        </xdr:cNvPr>
        <xdr:cNvSpPr txBox="1"/>
      </xdr:nvSpPr>
      <xdr:spPr>
        <a:xfrm>
          <a:off x="357395" y="6819900"/>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p>
          <a:endParaRPr lang="ja-JP" altLang="en-US"/>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18</xdr:col>
      <xdr:colOff>190499</xdr:colOff>
      <xdr:row>16</xdr:row>
      <xdr:rowOff>160244</xdr:rowOff>
    </xdr:from>
    <xdr:to>
      <xdr:col>22</xdr:col>
      <xdr:colOff>22412</xdr:colOff>
      <xdr:row>16</xdr:row>
      <xdr:rowOff>160244</xdr:rowOff>
    </xdr:to>
    <xdr:cxnSp macro="">
      <xdr:nvCxnSpPr>
        <xdr:cNvPr id="2" name="直線矢印コネクタ 1">
          <a:extLst>
            <a:ext uri="{FF2B5EF4-FFF2-40B4-BE49-F238E27FC236}">
              <a16:creationId xmlns:a16="http://schemas.microsoft.com/office/drawing/2014/main" xmlns="" id="{A56829C8-C202-4BF3-A828-D9756C44F446}"/>
            </a:ext>
          </a:extLst>
        </xdr:cNvPr>
        <xdr:cNvCxnSpPr/>
      </xdr:nvCxnSpPr>
      <xdr:spPr>
        <a:xfrm>
          <a:off x="4562474" y="3874994"/>
          <a:ext cx="660588" cy="0"/>
        </a:xfrm>
        <a:prstGeom prst="straightConnector1">
          <a:avLst/>
        </a:prstGeom>
        <a:ln>
          <a:solidFill>
            <a:sysClr val="windowText" lastClr="000000"/>
          </a:solidFill>
          <a:headEnd type="triangle"/>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44822</xdr:colOff>
      <xdr:row>16</xdr:row>
      <xdr:rowOff>218909</xdr:rowOff>
    </xdr:from>
    <xdr:to>
      <xdr:col>22</xdr:col>
      <xdr:colOff>44824</xdr:colOff>
      <xdr:row>18</xdr:row>
      <xdr:rowOff>218128</xdr:rowOff>
    </xdr:to>
    <xdr:cxnSp macro="">
      <xdr:nvCxnSpPr>
        <xdr:cNvPr id="3" name="直線矢印コネクタ 2">
          <a:extLst>
            <a:ext uri="{FF2B5EF4-FFF2-40B4-BE49-F238E27FC236}">
              <a16:creationId xmlns:a16="http://schemas.microsoft.com/office/drawing/2014/main" xmlns="" id="{8106A6E2-F10C-4C43-A044-120CFD0084BF}"/>
            </a:ext>
          </a:extLst>
        </xdr:cNvPr>
        <xdr:cNvCxnSpPr/>
      </xdr:nvCxnSpPr>
      <xdr:spPr>
        <a:xfrm>
          <a:off x="5245472" y="3914609"/>
          <a:ext cx="2" cy="284969"/>
        </a:xfrm>
        <a:prstGeom prst="straightConnector1">
          <a:avLst/>
        </a:prstGeom>
        <a:ln>
          <a:solidFill>
            <a:sysClr val="windowText" lastClr="000000"/>
          </a:solidFill>
          <a:headEnd type="triangle"/>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190499</xdr:colOff>
      <xdr:row>30</xdr:row>
      <xdr:rowOff>150719</xdr:rowOff>
    </xdr:from>
    <xdr:to>
      <xdr:col>22</xdr:col>
      <xdr:colOff>22412</xdr:colOff>
      <xdr:row>30</xdr:row>
      <xdr:rowOff>150719</xdr:rowOff>
    </xdr:to>
    <xdr:cxnSp macro="">
      <xdr:nvCxnSpPr>
        <xdr:cNvPr id="4" name="直線矢印コネクタ 3">
          <a:extLst>
            <a:ext uri="{FF2B5EF4-FFF2-40B4-BE49-F238E27FC236}">
              <a16:creationId xmlns:a16="http://schemas.microsoft.com/office/drawing/2014/main" xmlns="" id="{E5784982-39BC-42F9-9630-23A2FD345FE9}"/>
            </a:ext>
          </a:extLst>
        </xdr:cNvPr>
        <xdr:cNvCxnSpPr/>
      </xdr:nvCxnSpPr>
      <xdr:spPr>
        <a:xfrm>
          <a:off x="4562474" y="6132419"/>
          <a:ext cx="660588" cy="0"/>
        </a:xfrm>
        <a:prstGeom prst="straightConnector1">
          <a:avLst/>
        </a:prstGeom>
        <a:ln>
          <a:solidFill>
            <a:sysClr val="windowText" lastClr="000000"/>
          </a:solidFill>
          <a:headEnd type="triangle"/>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44822</xdr:colOff>
      <xdr:row>30</xdr:row>
      <xdr:rowOff>218909</xdr:rowOff>
    </xdr:from>
    <xdr:to>
      <xdr:col>22</xdr:col>
      <xdr:colOff>44824</xdr:colOff>
      <xdr:row>32</xdr:row>
      <xdr:rowOff>218128</xdr:rowOff>
    </xdr:to>
    <xdr:cxnSp macro="">
      <xdr:nvCxnSpPr>
        <xdr:cNvPr id="5" name="直線矢印コネクタ 4">
          <a:extLst>
            <a:ext uri="{FF2B5EF4-FFF2-40B4-BE49-F238E27FC236}">
              <a16:creationId xmlns:a16="http://schemas.microsoft.com/office/drawing/2014/main" xmlns="" id="{E8F64693-45BF-4BE4-A837-12D6D8BE3B1A}"/>
            </a:ext>
          </a:extLst>
        </xdr:cNvPr>
        <xdr:cNvCxnSpPr/>
      </xdr:nvCxnSpPr>
      <xdr:spPr>
        <a:xfrm>
          <a:off x="5245472" y="6181559"/>
          <a:ext cx="2" cy="284969"/>
        </a:xfrm>
        <a:prstGeom prst="straightConnector1">
          <a:avLst/>
        </a:prstGeom>
        <a:ln>
          <a:solidFill>
            <a:sysClr val="windowText" lastClr="000000"/>
          </a:solidFill>
          <a:headEnd type="triangle"/>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190499</xdr:colOff>
      <xdr:row>16</xdr:row>
      <xdr:rowOff>160244</xdr:rowOff>
    </xdr:from>
    <xdr:to>
      <xdr:col>22</xdr:col>
      <xdr:colOff>22412</xdr:colOff>
      <xdr:row>16</xdr:row>
      <xdr:rowOff>160244</xdr:rowOff>
    </xdr:to>
    <xdr:cxnSp macro="">
      <xdr:nvCxnSpPr>
        <xdr:cNvPr id="6" name="直線矢印コネクタ 5">
          <a:extLst>
            <a:ext uri="{FF2B5EF4-FFF2-40B4-BE49-F238E27FC236}">
              <a16:creationId xmlns:a16="http://schemas.microsoft.com/office/drawing/2014/main" xmlns="" id="{2277ED9E-F799-44ED-AC82-59F419030F1D}"/>
            </a:ext>
          </a:extLst>
        </xdr:cNvPr>
        <xdr:cNvCxnSpPr/>
      </xdr:nvCxnSpPr>
      <xdr:spPr>
        <a:xfrm>
          <a:off x="4562474" y="4036919"/>
          <a:ext cx="660588" cy="0"/>
        </a:xfrm>
        <a:prstGeom prst="straightConnector1">
          <a:avLst/>
        </a:prstGeom>
        <a:ln>
          <a:solidFill>
            <a:sysClr val="windowText" lastClr="000000"/>
          </a:solidFill>
          <a:headEnd type="triangle"/>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44822</xdr:colOff>
      <xdr:row>16</xdr:row>
      <xdr:rowOff>218909</xdr:rowOff>
    </xdr:from>
    <xdr:to>
      <xdr:col>22</xdr:col>
      <xdr:colOff>44824</xdr:colOff>
      <xdr:row>18</xdr:row>
      <xdr:rowOff>218128</xdr:rowOff>
    </xdr:to>
    <xdr:cxnSp macro="">
      <xdr:nvCxnSpPr>
        <xdr:cNvPr id="7" name="直線矢印コネクタ 6">
          <a:extLst>
            <a:ext uri="{FF2B5EF4-FFF2-40B4-BE49-F238E27FC236}">
              <a16:creationId xmlns:a16="http://schemas.microsoft.com/office/drawing/2014/main" xmlns="" id="{001FA55C-7A9D-4195-BB72-644767657EF8}"/>
            </a:ext>
          </a:extLst>
        </xdr:cNvPr>
        <xdr:cNvCxnSpPr/>
      </xdr:nvCxnSpPr>
      <xdr:spPr>
        <a:xfrm>
          <a:off x="5245472" y="4076534"/>
          <a:ext cx="2" cy="284969"/>
        </a:xfrm>
        <a:prstGeom prst="straightConnector1">
          <a:avLst/>
        </a:prstGeom>
        <a:ln>
          <a:solidFill>
            <a:sysClr val="windowText" lastClr="000000"/>
          </a:solidFill>
          <a:headEnd type="triangle"/>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190499</xdr:colOff>
      <xdr:row>30</xdr:row>
      <xdr:rowOff>150719</xdr:rowOff>
    </xdr:from>
    <xdr:to>
      <xdr:col>22</xdr:col>
      <xdr:colOff>22412</xdr:colOff>
      <xdr:row>30</xdr:row>
      <xdr:rowOff>150719</xdr:rowOff>
    </xdr:to>
    <xdr:cxnSp macro="">
      <xdr:nvCxnSpPr>
        <xdr:cNvPr id="8" name="直線矢印コネクタ 7">
          <a:extLst>
            <a:ext uri="{FF2B5EF4-FFF2-40B4-BE49-F238E27FC236}">
              <a16:creationId xmlns:a16="http://schemas.microsoft.com/office/drawing/2014/main" xmlns="" id="{6A99324B-4BB6-480D-8031-0C613F997020}"/>
            </a:ext>
          </a:extLst>
        </xdr:cNvPr>
        <xdr:cNvCxnSpPr/>
      </xdr:nvCxnSpPr>
      <xdr:spPr>
        <a:xfrm>
          <a:off x="4562474" y="6294344"/>
          <a:ext cx="660588" cy="0"/>
        </a:xfrm>
        <a:prstGeom prst="straightConnector1">
          <a:avLst/>
        </a:prstGeom>
        <a:ln>
          <a:solidFill>
            <a:sysClr val="windowText" lastClr="000000"/>
          </a:solidFill>
          <a:headEnd type="triangle"/>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44822</xdr:colOff>
      <xdr:row>30</xdr:row>
      <xdr:rowOff>218909</xdr:rowOff>
    </xdr:from>
    <xdr:to>
      <xdr:col>22</xdr:col>
      <xdr:colOff>44824</xdr:colOff>
      <xdr:row>32</xdr:row>
      <xdr:rowOff>218128</xdr:rowOff>
    </xdr:to>
    <xdr:cxnSp macro="">
      <xdr:nvCxnSpPr>
        <xdr:cNvPr id="9" name="直線矢印コネクタ 8">
          <a:extLst>
            <a:ext uri="{FF2B5EF4-FFF2-40B4-BE49-F238E27FC236}">
              <a16:creationId xmlns:a16="http://schemas.microsoft.com/office/drawing/2014/main" xmlns="" id="{3D9D919C-5887-4C91-B913-EDE0CD9FD01D}"/>
            </a:ext>
          </a:extLst>
        </xdr:cNvPr>
        <xdr:cNvCxnSpPr/>
      </xdr:nvCxnSpPr>
      <xdr:spPr>
        <a:xfrm>
          <a:off x="5245472" y="6343484"/>
          <a:ext cx="2" cy="284969"/>
        </a:xfrm>
        <a:prstGeom prst="straightConnector1">
          <a:avLst/>
        </a:prstGeom>
        <a:ln>
          <a:solidFill>
            <a:sysClr val="windowText" lastClr="000000"/>
          </a:solidFill>
          <a:headEnd type="triangle"/>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5.xml><?xml version="1.0" encoding="utf-8"?>
<xdr:wsDr xmlns:xdr="http://schemas.openxmlformats.org/drawingml/2006/spreadsheetDrawing" xmlns:a="http://schemas.openxmlformats.org/drawingml/2006/main">
  <xdr:twoCellAnchor>
    <xdr:from>
      <xdr:col>18</xdr:col>
      <xdr:colOff>190499</xdr:colOff>
      <xdr:row>16</xdr:row>
      <xdr:rowOff>160244</xdr:rowOff>
    </xdr:from>
    <xdr:to>
      <xdr:col>22</xdr:col>
      <xdr:colOff>22412</xdr:colOff>
      <xdr:row>16</xdr:row>
      <xdr:rowOff>160244</xdr:rowOff>
    </xdr:to>
    <xdr:cxnSp macro="">
      <xdr:nvCxnSpPr>
        <xdr:cNvPr id="2" name="直線矢印コネクタ 1">
          <a:extLst>
            <a:ext uri="{FF2B5EF4-FFF2-40B4-BE49-F238E27FC236}">
              <a16:creationId xmlns:a16="http://schemas.microsoft.com/office/drawing/2014/main" xmlns="" id="{29BF0BF8-192C-4B7D-8757-25B3F7AB4701}"/>
            </a:ext>
          </a:extLst>
        </xdr:cNvPr>
        <xdr:cNvCxnSpPr/>
      </xdr:nvCxnSpPr>
      <xdr:spPr>
        <a:xfrm>
          <a:off x="4562474" y="4036919"/>
          <a:ext cx="660588" cy="0"/>
        </a:xfrm>
        <a:prstGeom prst="straightConnector1">
          <a:avLst/>
        </a:prstGeom>
        <a:ln>
          <a:solidFill>
            <a:sysClr val="windowText" lastClr="000000"/>
          </a:solidFill>
          <a:headEnd type="triangle"/>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44822</xdr:colOff>
      <xdr:row>16</xdr:row>
      <xdr:rowOff>218909</xdr:rowOff>
    </xdr:from>
    <xdr:to>
      <xdr:col>22</xdr:col>
      <xdr:colOff>44824</xdr:colOff>
      <xdr:row>18</xdr:row>
      <xdr:rowOff>218128</xdr:rowOff>
    </xdr:to>
    <xdr:cxnSp macro="">
      <xdr:nvCxnSpPr>
        <xdr:cNvPr id="3" name="直線矢印コネクタ 2">
          <a:extLst>
            <a:ext uri="{FF2B5EF4-FFF2-40B4-BE49-F238E27FC236}">
              <a16:creationId xmlns:a16="http://schemas.microsoft.com/office/drawing/2014/main" xmlns="" id="{AD081711-F774-41C1-B247-CF4E7E4800FD}"/>
            </a:ext>
          </a:extLst>
        </xdr:cNvPr>
        <xdr:cNvCxnSpPr/>
      </xdr:nvCxnSpPr>
      <xdr:spPr>
        <a:xfrm>
          <a:off x="5245472" y="4076534"/>
          <a:ext cx="2" cy="284969"/>
        </a:xfrm>
        <a:prstGeom prst="straightConnector1">
          <a:avLst/>
        </a:prstGeom>
        <a:ln>
          <a:solidFill>
            <a:sysClr val="windowText" lastClr="000000"/>
          </a:solidFill>
          <a:headEnd type="triangle"/>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190499</xdr:colOff>
      <xdr:row>30</xdr:row>
      <xdr:rowOff>150719</xdr:rowOff>
    </xdr:from>
    <xdr:to>
      <xdr:col>22</xdr:col>
      <xdr:colOff>22412</xdr:colOff>
      <xdr:row>30</xdr:row>
      <xdr:rowOff>150719</xdr:rowOff>
    </xdr:to>
    <xdr:cxnSp macro="">
      <xdr:nvCxnSpPr>
        <xdr:cNvPr id="4" name="直線矢印コネクタ 3">
          <a:extLst>
            <a:ext uri="{FF2B5EF4-FFF2-40B4-BE49-F238E27FC236}">
              <a16:creationId xmlns:a16="http://schemas.microsoft.com/office/drawing/2014/main" xmlns="" id="{7D10CF18-B143-439F-9CBE-457CEA7CA7D8}"/>
            </a:ext>
          </a:extLst>
        </xdr:cNvPr>
        <xdr:cNvCxnSpPr/>
      </xdr:nvCxnSpPr>
      <xdr:spPr>
        <a:xfrm>
          <a:off x="4562474" y="6294344"/>
          <a:ext cx="660588" cy="0"/>
        </a:xfrm>
        <a:prstGeom prst="straightConnector1">
          <a:avLst/>
        </a:prstGeom>
        <a:ln>
          <a:solidFill>
            <a:sysClr val="windowText" lastClr="000000"/>
          </a:solidFill>
          <a:headEnd type="triangle"/>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44822</xdr:colOff>
      <xdr:row>30</xdr:row>
      <xdr:rowOff>218909</xdr:rowOff>
    </xdr:from>
    <xdr:to>
      <xdr:col>22</xdr:col>
      <xdr:colOff>44824</xdr:colOff>
      <xdr:row>32</xdr:row>
      <xdr:rowOff>218128</xdr:rowOff>
    </xdr:to>
    <xdr:cxnSp macro="">
      <xdr:nvCxnSpPr>
        <xdr:cNvPr id="5" name="直線矢印コネクタ 4">
          <a:extLst>
            <a:ext uri="{FF2B5EF4-FFF2-40B4-BE49-F238E27FC236}">
              <a16:creationId xmlns:a16="http://schemas.microsoft.com/office/drawing/2014/main" xmlns="" id="{97486B47-38D6-4071-8138-E7CBFCBD1779}"/>
            </a:ext>
          </a:extLst>
        </xdr:cNvPr>
        <xdr:cNvCxnSpPr/>
      </xdr:nvCxnSpPr>
      <xdr:spPr>
        <a:xfrm>
          <a:off x="5245472" y="6343484"/>
          <a:ext cx="2" cy="284969"/>
        </a:xfrm>
        <a:prstGeom prst="straightConnector1">
          <a:avLst/>
        </a:prstGeom>
        <a:ln>
          <a:solidFill>
            <a:sysClr val="windowText" lastClr="000000"/>
          </a:solidFill>
          <a:headEnd type="triangle"/>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190499</xdr:colOff>
      <xdr:row>16</xdr:row>
      <xdr:rowOff>160244</xdr:rowOff>
    </xdr:from>
    <xdr:to>
      <xdr:col>22</xdr:col>
      <xdr:colOff>22412</xdr:colOff>
      <xdr:row>16</xdr:row>
      <xdr:rowOff>160244</xdr:rowOff>
    </xdr:to>
    <xdr:cxnSp macro="">
      <xdr:nvCxnSpPr>
        <xdr:cNvPr id="6" name="直線矢印コネクタ 5">
          <a:extLst>
            <a:ext uri="{FF2B5EF4-FFF2-40B4-BE49-F238E27FC236}">
              <a16:creationId xmlns:a16="http://schemas.microsoft.com/office/drawing/2014/main" xmlns="" id="{0661B471-D3F5-4666-8188-B037259A66E0}"/>
            </a:ext>
          </a:extLst>
        </xdr:cNvPr>
        <xdr:cNvCxnSpPr/>
      </xdr:nvCxnSpPr>
      <xdr:spPr>
        <a:xfrm>
          <a:off x="4562474" y="4036919"/>
          <a:ext cx="660588" cy="0"/>
        </a:xfrm>
        <a:prstGeom prst="straightConnector1">
          <a:avLst/>
        </a:prstGeom>
        <a:ln>
          <a:solidFill>
            <a:sysClr val="windowText" lastClr="000000"/>
          </a:solidFill>
          <a:headEnd type="triangle"/>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44822</xdr:colOff>
      <xdr:row>16</xdr:row>
      <xdr:rowOff>218909</xdr:rowOff>
    </xdr:from>
    <xdr:to>
      <xdr:col>22</xdr:col>
      <xdr:colOff>44824</xdr:colOff>
      <xdr:row>18</xdr:row>
      <xdr:rowOff>218128</xdr:rowOff>
    </xdr:to>
    <xdr:cxnSp macro="">
      <xdr:nvCxnSpPr>
        <xdr:cNvPr id="7" name="直線矢印コネクタ 6">
          <a:extLst>
            <a:ext uri="{FF2B5EF4-FFF2-40B4-BE49-F238E27FC236}">
              <a16:creationId xmlns:a16="http://schemas.microsoft.com/office/drawing/2014/main" xmlns="" id="{F7B368B8-8AB5-408A-A25B-C1A902A9691F}"/>
            </a:ext>
          </a:extLst>
        </xdr:cNvPr>
        <xdr:cNvCxnSpPr/>
      </xdr:nvCxnSpPr>
      <xdr:spPr>
        <a:xfrm>
          <a:off x="5245472" y="4076534"/>
          <a:ext cx="2" cy="284969"/>
        </a:xfrm>
        <a:prstGeom prst="straightConnector1">
          <a:avLst/>
        </a:prstGeom>
        <a:ln>
          <a:solidFill>
            <a:sysClr val="windowText" lastClr="000000"/>
          </a:solidFill>
          <a:headEnd type="triangle"/>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190499</xdr:colOff>
      <xdr:row>30</xdr:row>
      <xdr:rowOff>150719</xdr:rowOff>
    </xdr:from>
    <xdr:to>
      <xdr:col>22</xdr:col>
      <xdr:colOff>22412</xdr:colOff>
      <xdr:row>30</xdr:row>
      <xdr:rowOff>150719</xdr:rowOff>
    </xdr:to>
    <xdr:cxnSp macro="">
      <xdr:nvCxnSpPr>
        <xdr:cNvPr id="8" name="直線矢印コネクタ 7">
          <a:extLst>
            <a:ext uri="{FF2B5EF4-FFF2-40B4-BE49-F238E27FC236}">
              <a16:creationId xmlns:a16="http://schemas.microsoft.com/office/drawing/2014/main" xmlns="" id="{F790A7F6-E109-4679-9135-5F5031FF7512}"/>
            </a:ext>
          </a:extLst>
        </xdr:cNvPr>
        <xdr:cNvCxnSpPr/>
      </xdr:nvCxnSpPr>
      <xdr:spPr>
        <a:xfrm>
          <a:off x="4562474" y="6294344"/>
          <a:ext cx="660588" cy="0"/>
        </a:xfrm>
        <a:prstGeom prst="straightConnector1">
          <a:avLst/>
        </a:prstGeom>
        <a:ln>
          <a:solidFill>
            <a:sysClr val="windowText" lastClr="000000"/>
          </a:solidFill>
          <a:headEnd type="triangle"/>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44822</xdr:colOff>
      <xdr:row>30</xdr:row>
      <xdr:rowOff>218909</xdr:rowOff>
    </xdr:from>
    <xdr:to>
      <xdr:col>22</xdr:col>
      <xdr:colOff>44824</xdr:colOff>
      <xdr:row>32</xdr:row>
      <xdr:rowOff>218128</xdr:rowOff>
    </xdr:to>
    <xdr:cxnSp macro="">
      <xdr:nvCxnSpPr>
        <xdr:cNvPr id="9" name="直線矢印コネクタ 8">
          <a:extLst>
            <a:ext uri="{FF2B5EF4-FFF2-40B4-BE49-F238E27FC236}">
              <a16:creationId xmlns:a16="http://schemas.microsoft.com/office/drawing/2014/main" xmlns="" id="{C128774D-C136-49EB-ACB6-4DDFCBC5FCEC}"/>
            </a:ext>
          </a:extLst>
        </xdr:cNvPr>
        <xdr:cNvCxnSpPr/>
      </xdr:nvCxnSpPr>
      <xdr:spPr>
        <a:xfrm>
          <a:off x="5245472" y="6343484"/>
          <a:ext cx="2" cy="284969"/>
        </a:xfrm>
        <a:prstGeom prst="straightConnector1">
          <a:avLst/>
        </a:prstGeom>
        <a:ln>
          <a:solidFill>
            <a:sysClr val="windowText" lastClr="000000"/>
          </a:solidFill>
          <a:headEnd type="triangle"/>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comments" Target="../comments7.xml"/><Relationship Id="rId2" Type="http://schemas.openxmlformats.org/officeDocument/2006/relationships/vmlDrawing" Target="../drawings/vmlDrawing7.v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3" Type="http://schemas.openxmlformats.org/officeDocument/2006/relationships/comments" Target="../comments8.xml"/><Relationship Id="rId2" Type="http://schemas.openxmlformats.org/officeDocument/2006/relationships/vmlDrawing" Target="../drawings/vmlDrawing8.v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3" Type="http://schemas.openxmlformats.org/officeDocument/2006/relationships/vmlDrawing" Target="../drawings/vmlDrawing9.vml"/><Relationship Id="rId2" Type="http://schemas.openxmlformats.org/officeDocument/2006/relationships/drawing" Target="../drawings/drawing4.xml"/><Relationship Id="rId1" Type="http://schemas.openxmlformats.org/officeDocument/2006/relationships/printerSettings" Target="../printerSettings/printerSettings12.bin"/><Relationship Id="rId4" Type="http://schemas.openxmlformats.org/officeDocument/2006/relationships/comments" Target="../comments9.xml"/></Relationships>
</file>

<file path=xl/worksheets/_rels/sheet13.xml.rels><?xml version="1.0" encoding="UTF-8" standalone="yes"?>
<Relationships xmlns="http://schemas.openxmlformats.org/package/2006/relationships"><Relationship Id="rId3" Type="http://schemas.openxmlformats.org/officeDocument/2006/relationships/comments" Target="../comments10.xml"/><Relationship Id="rId2" Type="http://schemas.openxmlformats.org/officeDocument/2006/relationships/vmlDrawing" Target="../drawings/vmlDrawing10.v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3" Type="http://schemas.openxmlformats.org/officeDocument/2006/relationships/vmlDrawing" Target="../drawings/vmlDrawing11.vml"/><Relationship Id="rId2" Type="http://schemas.openxmlformats.org/officeDocument/2006/relationships/drawing" Target="../drawings/drawing5.xml"/><Relationship Id="rId1" Type="http://schemas.openxmlformats.org/officeDocument/2006/relationships/printerSettings" Target="../printerSettings/printerSettings14.bin"/><Relationship Id="rId4" Type="http://schemas.openxmlformats.org/officeDocument/2006/relationships/comments" Target="../comments11.xml"/></Relationships>
</file>

<file path=xl/worksheets/_rels/sheet15.xml.rels><?xml version="1.0" encoding="UTF-8" standalone="yes"?>
<Relationships xmlns="http://schemas.openxmlformats.org/package/2006/relationships"><Relationship Id="rId3" Type="http://schemas.openxmlformats.org/officeDocument/2006/relationships/comments" Target="../comments12.xml"/><Relationship Id="rId2" Type="http://schemas.openxmlformats.org/officeDocument/2006/relationships/vmlDrawing" Target="../drawings/vmlDrawing12.v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3" Type="http://schemas.openxmlformats.org/officeDocument/2006/relationships/comments" Target="../comments13.xml"/><Relationship Id="rId2" Type="http://schemas.openxmlformats.org/officeDocument/2006/relationships/vmlDrawing" Target="../drawings/vmlDrawing13.v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3" Type="http://schemas.openxmlformats.org/officeDocument/2006/relationships/comments" Target="../comments14.xml"/><Relationship Id="rId2" Type="http://schemas.openxmlformats.org/officeDocument/2006/relationships/vmlDrawing" Target="../drawings/vmlDrawing14.v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3" Type="http://schemas.openxmlformats.org/officeDocument/2006/relationships/comments" Target="../comments15.xml"/><Relationship Id="rId2" Type="http://schemas.openxmlformats.org/officeDocument/2006/relationships/vmlDrawing" Target="../drawings/vmlDrawing15.v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3" Type="http://schemas.openxmlformats.org/officeDocument/2006/relationships/comments" Target="../comments16.xml"/><Relationship Id="rId2" Type="http://schemas.openxmlformats.org/officeDocument/2006/relationships/vmlDrawing" Target="../drawings/vmlDrawing16.v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3" Type="http://schemas.openxmlformats.org/officeDocument/2006/relationships/comments" Target="../comments17.xml"/><Relationship Id="rId2" Type="http://schemas.openxmlformats.org/officeDocument/2006/relationships/vmlDrawing" Target="../drawings/vmlDrawing17.vml"/><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3" Type="http://schemas.openxmlformats.org/officeDocument/2006/relationships/comments" Target="../comments18.xml"/><Relationship Id="rId2" Type="http://schemas.openxmlformats.org/officeDocument/2006/relationships/vmlDrawing" Target="../drawings/vmlDrawing18.vml"/><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3" Type="http://schemas.openxmlformats.org/officeDocument/2006/relationships/comments" Target="../comments19.xml"/><Relationship Id="rId2" Type="http://schemas.openxmlformats.org/officeDocument/2006/relationships/vmlDrawing" Target="../drawings/vmlDrawing19.vml"/><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4.bin"/><Relationship Id="rId4" Type="http://schemas.openxmlformats.org/officeDocument/2006/relationships/comments" Target="../comments1.xml"/></Relationships>
</file>

<file path=xl/worksheets/_rels/sheet5.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2.xml"/><Relationship Id="rId1" Type="http://schemas.openxmlformats.org/officeDocument/2006/relationships/printerSettings" Target="../printerSettings/printerSettings6.bin"/><Relationship Id="rId4" Type="http://schemas.openxmlformats.org/officeDocument/2006/relationships/comments" Target="../comments3.xml"/></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3.xml"/><Relationship Id="rId1" Type="http://schemas.openxmlformats.org/officeDocument/2006/relationships/printerSettings" Target="../printerSettings/printerSettings7.bin"/><Relationship Id="rId4" Type="http://schemas.openxmlformats.org/officeDocument/2006/relationships/comments" Target="../comments4.xml"/></Relationships>
</file>

<file path=xl/worksheets/_rels/sheet8.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C122"/>
  <sheetViews>
    <sheetView tabSelected="1" zoomScale="120" zoomScaleNormal="120" workbookViewId="0">
      <selection activeCell="C8" sqref="C8"/>
    </sheetView>
  </sheetViews>
  <sheetFormatPr defaultRowHeight="11.25"/>
  <cols>
    <col min="1" max="1" width="9" style="15"/>
    <col min="2" max="2" width="3.75" style="1" bestFit="1" customWidth="1"/>
    <col min="3" max="3" width="28.5" style="16" customWidth="1"/>
    <col min="4" max="16384" width="9" style="15"/>
  </cols>
  <sheetData>
    <row r="1" spans="2:3" ht="17.100000000000001" customHeight="1"/>
    <row r="2" spans="2:3" ht="17.100000000000001" customHeight="1">
      <c r="C2" s="16" t="s">
        <v>759</v>
      </c>
    </row>
    <row r="3" spans="2:3" ht="17.100000000000001" customHeight="1"/>
    <row r="4" spans="2:3" ht="17.100000000000001" customHeight="1">
      <c r="B4" s="512">
        <v>1</v>
      </c>
      <c r="C4" s="513" t="s">
        <v>274</v>
      </c>
    </row>
    <row r="5" spans="2:3" ht="17.100000000000001" customHeight="1">
      <c r="B5" s="514">
        <v>2</v>
      </c>
      <c r="C5" s="515" t="s">
        <v>275</v>
      </c>
    </row>
    <row r="6" spans="2:3" ht="17.100000000000001" customHeight="1">
      <c r="B6" s="514">
        <v>3</v>
      </c>
      <c r="C6" s="515" t="s">
        <v>276</v>
      </c>
    </row>
    <row r="7" spans="2:3" ht="17.100000000000001" customHeight="1">
      <c r="B7" s="514">
        <v>4</v>
      </c>
      <c r="C7" s="515" t="s">
        <v>277</v>
      </c>
    </row>
    <row r="8" spans="2:3" ht="17.100000000000001" customHeight="1">
      <c r="B8" s="514">
        <v>5</v>
      </c>
      <c r="C8" s="515" t="s">
        <v>295</v>
      </c>
    </row>
    <row r="9" spans="2:3" ht="17.100000000000001" customHeight="1">
      <c r="B9" s="514">
        <v>6</v>
      </c>
      <c r="C9" s="515" t="s">
        <v>278</v>
      </c>
    </row>
    <row r="10" spans="2:3" ht="17.100000000000001" customHeight="1">
      <c r="B10" s="514">
        <v>7</v>
      </c>
      <c r="C10" s="515" t="s">
        <v>279</v>
      </c>
    </row>
    <row r="11" spans="2:3" ht="17.100000000000001" customHeight="1">
      <c r="B11" s="514">
        <v>8</v>
      </c>
      <c r="C11" s="515" t="s">
        <v>280</v>
      </c>
    </row>
    <row r="12" spans="2:3" ht="17.100000000000001" customHeight="1">
      <c r="B12" s="514">
        <v>9</v>
      </c>
      <c r="C12" s="515" t="s">
        <v>281</v>
      </c>
    </row>
    <row r="13" spans="2:3" ht="17.100000000000001" customHeight="1">
      <c r="B13" s="514">
        <v>10</v>
      </c>
      <c r="C13" s="515" t="s">
        <v>282</v>
      </c>
    </row>
    <row r="14" spans="2:3" ht="17.100000000000001" customHeight="1">
      <c r="B14" s="514">
        <v>11</v>
      </c>
      <c r="C14" s="515" t="s">
        <v>296</v>
      </c>
    </row>
    <row r="15" spans="2:3" ht="17.100000000000001" customHeight="1">
      <c r="B15" s="514">
        <v>12</v>
      </c>
      <c r="C15" s="515" t="s">
        <v>283</v>
      </c>
    </row>
    <row r="16" spans="2:3" ht="17.100000000000001" customHeight="1">
      <c r="B16" s="514">
        <v>13</v>
      </c>
      <c r="C16" s="515" t="s">
        <v>284</v>
      </c>
    </row>
    <row r="17" spans="2:3" ht="17.100000000000001" customHeight="1">
      <c r="B17" s="514">
        <v>14</v>
      </c>
      <c r="C17" s="515" t="s">
        <v>285</v>
      </c>
    </row>
    <row r="18" spans="2:3" ht="17.100000000000001" customHeight="1">
      <c r="B18" s="514">
        <v>15</v>
      </c>
      <c r="C18" s="515" t="s">
        <v>286</v>
      </c>
    </row>
    <row r="19" spans="2:3" ht="17.100000000000001" customHeight="1">
      <c r="B19" s="514">
        <v>16</v>
      </c>
      <c r="C19" s="515" t="s">
        <v>287</v>
      </c>
    </row>
    <row r="20" spans="2:3" ht="17.100000000000001" customHeight="1">
      <c r="B20" s="514">
        <v>17</v>
      </c>
      <c r="C20" s="515" t="s">
        <v>288</v>
      </c>
    </row>
    <row r="21" spans="2:3" ht="17.100000000000001" customHeight="1">
      <c r="B21" s="514">
        <v>18</v>
      </c>
      <c r="C21" s="515" t="s">
        <v>289</v>
      </c>
    </row>
    <row r="22" spans="2:3" ht="17.100000000000001" customHeight="1">
      <c r="B22" s="514">
        <v>19</v>
      </c>
      <c r="C22" s="515" t="s">
        <v>290</v>
      </c>
    </row>
    <row r="23" spans="2:3" ht="17.100000000000001" customHeight="1">
      <c r="B23" s="514">
        <v>20</v>
      </c>
      <c r="C23" s="515" t="s">
        <v>291</v>
      </c>
    </row>
    <row r="24" spans="2:3" ht="17.100000000000001" customHeight="1">
      <c r="B24" s="514">
        <v>21</v>
      </c>
      <c r="C24" s="516" t="s">
        <v>297</v>
      </c>
    </row>
    <row r="25" spans="2:3" ht="17.100000000000001" customHeight="1">
      <c r="B25" s="514">
        <v>22</v>
      </c>
      <c r="C25" s="517" t="s">
        <v>293</v>
      </c>
    </row>
    <row r="26" spans="2:3" ht="17.100000000000001" customHeight="1">
      <c r="B26" s="514">
        <v>23</v>
      </c>
      <c r="C26" s="517" t="s">
        <v>292</v>
      </c>
    </row>
    <row r="27" spans="2:3" ht="17.100000000000001" customHeight="1">
      <c r="B27" s="514">
        <v>24</v>
      </c>
      <c r="C27" s="517" t="s">
        <v>294</v>
      </c>
    </row>
    <row r="28" spans="2:3" ht="17.100000000000001" customHeight="1">
      <c r="B28" s="514">
        <v>25</v>
      </c>
      <c r="C28" s="515" t="s">
        <v>298</v>
      </c>
    </row>
    <row r="29" spans="2:3" ht="17.100000000000001" customHeight="1">
      <c r="B29" s="514">
        <v>26</v>
      </c>
      <c r="C29" s="517" t="s">
        <v>299</v>
      </c>
    </row>
    <row r="30" spans="2:3" ht="17.100000000000001" customHeight="1">
      <c r="B30" s="514">
        <v>27</v>
      </c>
      <c r="C30" s="517" t="s">
        <v>300</v>
      </c>
    </row>
    <row r="31" spans="2:3" ht="17.100000000000001" customHeight="1">
      <c r="B31" s="514">
        <v>28</v>
      </c>
      <c r="C31" s="517" t="s">
        <v>301</v>
      </c>
    </row>
    <row r="32" spans="2:3" ht="17.100000000000001" customHeight="1">
      <c r="B32" s="514">
        <v>29</v>
      </c>
      <c r="C32" s="517" t="s">
        <v>302</v>
      </c>
    </row>
    <row r="33" spans="2:3" ht="17.100000000000001" customHeight="1">
      <c r="B33" s="514">
        <v>30</v>
      </c>
      <c r="C33" s="515" t="s">
        <v>303</v>
      </c>
    </row>
    <row r="34" spans="2:3" ht="17.100000000000001" customHeight="1">
      <c r="B34" s="514">
        <v>31</v>
      </c>
      <c r="C34" s="515" t="s">
        <v>304</v>
      </c>
    </row>
    <row r="35" spans="2:3" ht="17.100000000000001" customHeight="1">
      <c r="B35" s="514">
        <v>32</v>
      </c>
      <c r="C35" s="515" t="s">
        <v>305</v>
      </c>
    </row>
    <row r="36" spans="2:3" ht="17.100000000000001" customHeight="1">
      <c r="B36" s="514">
        <v>33</v>
      </c>
      <c r="C36" s="515" t="s">
        <v>306</v>
      </c>
    </row>
    <row r="37" spans="2:3" ht="17.100000000000001" customHeight="1">
      <c r="B37" s="514">
        <v>34</v>
      </c>
      <c r="C37" s="515" t="s">
        <v>307</v>
      </c>
    </row>
    <row r="38" spans="2:3" ht="17.100000000000001" customHeight="1">
      <c r="B38" s="514">
        <v>35</v>
      </c>
      <c r="C38" s="515" t="s">
        <v>308</v>
      </c>
    </row>
    <row r="39" spans="2:3" ht="17.100000000000001" customHeight="1">
      <c r="B39" s="514">
        <v>36</v>
      </c>
      <c r="C39" s="515" t="s">
        <v>309</v>
      </c>
    </row>
    <row r="40" spans="2:3" ht="17.100000000000001" customHeight="1">
      <c r="B40" s="514">
        <v>37</v>
      </c>
      <c r="C40" s="515" t="s">
        <v>310</v>
      </c>
    </row>
    <row r="41" spans="2:3" ht="17.100000000000001" customHeight="1">
      <c r="B41" s="514">
        <v>38</v>
      </c>
      <c r="C41" s="515" t="s">
        <v>311</v>
      </c>
    </row>
    <row r="42" spans="2:3" ht="17.100000000000001" customHeight="1">
      <c r="B42" s="514">
        <v>39</v>
      </c>
      <c r="C42" s="515" t="s">
        <v>312</v>
      </c>
    </row>
    <row r="43" spans="2:3" ht="17.100000000000001" customHeight="1">
      <c r="B43" s="514">
        <v>40</v>
      </c>
      <c r="C43" s="515" t="s">
        <v>313</v>
      </c>
    </row>
    <row r="44" spans="2:3" ht="17.100000000000001" customHeight="1">
      <c r="B44" s="514">
        <v>41</v>
      </c>
      <c r="C44" s="515" t="s">
        <v>314</v>
      </c>
    </row>
    <row r="45" spans="2:3" ht="17.100000000000001" customHeight="1">
      <c r="B45" s="514">
        <v>42</v>
      </c>
      <c r="C45" s="515" t="s">
        <v>315</v>
      </c>
    </row>
    <row r="46" spans="2:3" ht="17.100000000000001" customHeight="1">
      <c r="B46" s="514">
        <v>43</v>
      </c>
      <c r="C46" s="515" t="s">
        <v>316</v>
      </c>
    </row>
    <row r="47" spans="2:3" ht="17.100000000000001" customHeight="1">
      <c r="B47" s="514">
        <v>44</v>
      </c>
      <c r="C47" s="515" t="s">
        <v>317</v>
      </c>
    </row>
    <row r="48" spans="2:3" ht="17.100000000000001" customHeight="1">
      <c r="B48" s="514">
        <v>45</v>
      </c>
      <c r="C48" s="515" t="s">
        <v>318</v>
      </c>
    </row>
    <row r="49" spans="2:3" ht="17.100000000000001" customHeight="1">
      <c r="B49" s="514">
        <v>46</v>
      </c>
      <c r="C49" s="515" t="s">
        <v>319</v>
      </c>
    </row>
    <row r="50" spans="2:3" ht="17.100000000000001" customHeight="1">
      <c r="B50" s="514">
        <v>47</v>
      </c>
      <c r="C50" s="515" t="s">
        <v>320</v>
      </c>
    </row>
    <row r="51" spans="2:3" ht="17.100000000000001" customHeight="1">
      <c r="B51" s="514">
        <v>48</v>
      </c>
      <c r="C51" s="515" t="s">
        <v>321</v>
      </c>
    </row>
    <row r="52" spans="2:3" ht="17.100000000000001" customHeight="1">
      <c r="B52" s="514">
        <v>49</v>
      </c>
      <c r="C52" s="515" t="s">
        <v>322</v>
      </c>
    </row>
    <row r="53" spans="2:3" ht="17.100000000000001" customHeight="1">
      <c r="B53" s="514">
        <v>50</v>
      </c>
      <c r="C53" s="515" t="s">
        <v>323</v>
      </c>
    </row>
    <row r="54" spans="2:3" ht="17.100000000000001" customHeight="1">
      <c r="B54" s="514">
        <v>51</v>
      </c>
      <c r="C54" s="515" t="s">
        <v>324</v>
      </c>
    </row>
    <row r="55" spans="2:3" ht="17.100000000000001" customHeight="1">
      <c r="B55" s="514">
        <v>52</v>
      </c>
      <c r="C55" s="515" t="s">
        <v>325</v>
      </c>
    </row>
    <row r="56" spans="2:3" ht="17.100000000000001" customHeight="1">
      <c r="B56" s="514">
        <v>53</v>
      </c>
      <c r="C56" s="515" t="s">
        <v>326</v>
      </c>
    </row>
    <row r="57" spans="2:3" ht="17.100000000000001" customHeight="1">
      <c r="B57" s="514">
        <v>54</v>
      </c>
      <c r="C57" s="515" t="s">
        <v>327</v>
      </c>
    </row>
    <row r="58" spans="2:3" ht="17.100000000000001" customHeight="1">
      <c r="B58" s="514">
        <v>55</v>
      </c>
      <c r="C58" s="515" t="s">
        <v>328</v>
      </c>
    </row>
    <row r="59" spans="2:3" ht="17.100000000000001" customHeight="1">
      <c r="B59" s="514">
        <v>56</v>
      </c>
      <c r="C59" s="515" t="s">
        <v>329</v>
      </c>
    </row>
    <row r="60" spans="2:3" ht="17.100000000000001" customHeight="1">
      <c r="B60" s="514">
        <v>57</v>
      </c>
      <c r="C60" s="515" t="s">
        <v>330</v>
      </c>
    </row>
    <row r="61" spans="2:3" ht="17.100000000000001" customHeight="1">
      <c r="B61" s="514">
        <v>58</v>
      </c>
      <c r="C61" s="515" t="s">
        <v>331</v>
      </c>
    </row>
    <row r="62" spans="2:3" ht="17.100000000000001" customHeight="1">
      <c r="B62" s="514">
        <v>59</v>
      </c>
      <c r="C62" s="515" t="s">
        <v>332</v>
      </c>
    </row>
    <row r="63" spans="2:3" ht="17.100000000000001" customHeight="1">
      <c r="B63" s="514">
        <v>60</v>
      </c>
      <c r="C63" s="515" t="s">
        <v>333</v>
      </c>
    </row>
    <row r="64" spans="2:3" ht="17.100000000000001" customHeight="1">
      <c r="B64" s="514">
        <v>61</v>
      </c>
      <c r="C64" s="515" t="s">
        <v>334</v>
      </c>
    </row>
    <row r="65" spans="2:3" ht="17.100000000000001" customHeight="1">
      <c r="B65" s="514">
        <v>62</v>
      </c>
      <c r="C65" s="515" t="s">
        <v>335</v>
      </c>
    </row>
    <row r="66" spans="2:3" ht="17.100000000000001" customHeight="1">
      <c r="B66" s="514">
        <v>63</v>
      </c>
      <c r="C66" s="515" t="s">
        <v>336</v>
      </c>
    </row>
    <row r="67" spans="2:3" ht="17.100000000000001" customHeight="1">
      <c r="B67" s="514">
        <v>64</v>
      </c>
      <c r="C67" s="515" t="s">
        <v>337</v>
      </c>
    </row>
    <row r="68" spans="2:3" ht="17.100000000000001" customHeight="1">
      <c r="B68" s="514">
        <v>65</v>
      </c>
      <c r="C68" s="515" t="s">
        <v>338</v>
      </c>
    </row>
    <row r="69" spans="2:3" ht="17.100000000000001" customHeight="1">
      <c r="B69" s="514">
        <v>66</v>
      </c>
      <c r="C69" s="515" t="s">
        <v>339</v>
      </c>
    </row>
    <row r="70" spans="2:3" ht="17.100000000000001" customHeight="1">
      <c r="B70" s="514">
        <v>67</v>
      </c>
      <c r="C70" s="515" t="s">
        <v>340</v>
      </c>
    </row>
    <row r="71" spans="2:3" ht="17.100000000000001" customHeight="1">
      <c r="B71" s="514">
        <v>68</v>
      </c>
      <c r="C71" s="515" t="s">
        <v>341</v>
      </c>
    </row>
    <row r="72" spans="2:3" ht="17.100000000000001" customHeight="1">
      <c r="B72" s="514">
        <v>69</v>
      </c>
      <c r="C72" s="515" t="s">
        <v>342</v>
      </c>
    </row>
    <row r="73" spans="2:3" ht="17.100000000000001" customHeight="1">
      <c r="B73" s="514">
        <v>70</v>
      </c>
      <c r="C73" s="515" t="s">
        <v>343</v>
      </c>
    </row>
    <row r="74" spans="2:3" ht="17.100000000000001" customHeight="1">
      <c r="B74" s="514">
        <v>71</v>
      </c>
      <c r="C74" s="515" t="s">
        <v>344</v>
      </c>
    </row>
    <row r="75" spans="2:3" ht="17.100000000000001" customHeight="1">
      <c r="B75" s="514">
        <v>72</v>
      </c>
      <c r="C75" s="515" t="s">
        <v>345</v>
      </c>
    </row>
    <row r="76" spans="2:3" ht="17.100000000000001" customHeight="1">
      <c r="B76" s="514">
        <v>73</v>
      </c>
      <c r="C76" s="515" t="s">
        <v>346</v>
      </c>
    </row>
    <row r="77" spans="2:3" ht="17.100000000000001" customHeight="1">
      <c r="B77" s="514">
        <v>74</v>
      </c>
      <c r="C77" s="515" t="s">
        <v>347</v>
      </c>
    </row>
    <row r="78" spans="2:3" ht="17.100000000000001" customHeight="1">
      <c r="B78" s="514">
        <v>75</v>
      </c>
      <c r="C78" s="515" t="s">
        <v>348</v>
      </c>
    </row>
    <row r="79" spans="2:3" ht="17.100000000000001" customHeight="1">
      <c r="B79" s="514">
        <v>76</v>
      </c>
      <c r="C79" s="515" t="s">
        <v>349</v>
      </c>
    </row>
    <row r="80" spans="2:3" ht="17.100000000000001" customHeight="1">
      <c r="B80" s="514">
        <v>77</v>
      </c>
      <c r="C80" s="515" t="s">
        <v>350</v>
      </c>
    </row>
    <row r="81" spans="2:3" ht="17.100000000000001" customHeight="1">
      <c r="B81" s="514">
        <v>78</v>
      </c>
      <c r="C81" s="515" t="s">
        <v>351</v>
      </c>
    </row>
    <row r="82" spans="2:3" ht="17.100000000000001" customHeight="1">
      <c r="B82" s="514">
        <v>79</v>
      </c>
      <c r="C82" s="515" t="s">
        <v>352</v>
      </c>
    </row>
    <row r="83" spans="2:3" ht="17.100000000000001" customHeight="1">
      <c r="B83" s="514">
        <v>80</v>
      </c>
      <c r="C83" s="515" t="s">
        <v>353</v>
      </c>
    </row>
    <row r="84" spans="2:3" ht="17.100000000000001" customHeight="1">
      <c r="B84" s="514">
        <v>81</v>
      </c>
      <c r="C84" s="515" t="s">
        <v>354</v>
      </c>
    </row>
    <row r="85" spans="2:3" ht="17.100000000000001" customHeight="1">
      <c r="B85" s="514">
        <v>82</v>
      </c>
      <c r="C85" s="515" t="s">
        <v>355</v>
      </c>
    </row>
    <row r="86" spans="2:3" ht="17.100000000000001" customHeight="1">
      <c r="B86" s="514">
        <v>83</v>
      </c>
      <c r="C86" s="515" t="s">
        <v>356</v>
      </c>
    </row>
    <row r="87" spans="2:3" ht="17.100000000000001" customHeight="1">
      <c r="B87" s="514">
        <v>84</v>
      </c>
      <c r="C87" s="515" t="s">
        <v>357</v>
      </c>
    </row>
    <row r="88" spans="2:3" s="81" customFormat="1" ht="17.100000000000001" customHeight="1">
      <c r="B88" s="514">
        <v>85</v>
      </c>
      <c r="C88" s="515" t="s">
        <v>358</v>
      </c>
    </row>
    <row r="89" spans="2:3" ht="17.100000000000001" customHeight="1">
      <c r="B89" s="514">
        <v>86</v>
      </c>
      <c r="C89" s="515" t="s">
        <v>359</v>
      </c>
    </row>
    <row r="90" spans="2:3" ht="17.100000000000001" customHeight="1">
      <c r="B90" s="514">
        <v>87</v>
      </c>
      <c r="C90" s="515" t="s">
        <v>360</v>
      </c>
    </row>
    <row r="91" spans="2:3" ht="17.100000000000001" customHeight="1">
      <c r="B91" s="514">
        <v>88</v>
      </c>
      <c r="C91" s="515" t="s">
        <v>361</v>
      </c>
    </row>
    <row r="92" spans="2:3" ht="17.100000000000001" customHeight="1">
      <c r="B92" s="514">
        <v>89</v>
      </c>
      <c r="C92" s="515" t="s">
        <v>362</v>
      </c>
    </row>
    <row r="93" spans="2:3" ht="17.100000000000001" customHeight="1">
      <c r="B93" s="514">
        <v>90</v>
      </c>
      <c r="C93" s="515" t="s">
        <v>363</v>
      </c>
    </row>
    <row r="94" spans="2:3" ht="17.100000000000001" customHeight="1">
      <c r="B94" s="514">
        <v>91</v>
      </c>
      <c r="C94" s="515" t="s">
        <v>364</v>
      </c>
    </row>
    <row r="95" spans="2:3" ht="17.100000000000001" customHeight="1">
      <c r="B95" s="514">
        <v>92</v>
      </c>
      <c r="C95" s="515" t="s">
        <v>365</v>
      </c>
    </row>
    <row r="96" spans="2:3" ht="17.100000000000001" customHeight="1">
      <c r="B96" s="514">
        <v>93</v>
      </c>
      <c r="C96" s="517" t="s">
        <v>366</v>
      </c>
    </row>
    <row r="97" spans="2:3" ht="17.100000000000001" customHeight="1">
      <c r="B97" s="514">
        <v>94</v>
      </c>
      <c r="C97" s="517" t="s">
        <v>367</v>
      </c>
    </row>
    <row r="98" spans="2:3" ht="17.100000000000001" customHeight="1">
      <c r="B98" s="514">
        <v>95</v>
      </c>
      <c r="C98" s="517" t="s">
        <v>368</v>
      </c>
    </row>
    <row r="99" spans="2:3" ht="17.100000000000001" customHeight="1">
      <c r="B99" s="522">
        <v>96</v>
      </c>
      <c r="C99" s="523" t="s">
        <v>369</v>
      </c>
    </row>
    <row r="100" spans="2:3" ht="17.100000000000001" customHeight="1">
      <c r="B100" s="512">
        <v>97</v>
      </c>
      <c r="C100" s="524" t="s">
        <v>370</v>
      </c>
    </row>
    <row r="101" spans="2:3" ht="17.100000000000001" customHeight="1">
      <c r="B101" s="514">
        <v>98</v>
      </c>
      <c r="C101" s="518" t="s">
        <v>371</v>
      </c>
    </row>
    <row r="102" spans="2:3" ht="17.100000000000001" customHeight="1">
      <c r="B102" s="514">
        <v>99</v>
      </c>
      <c r="C102" s="518" t="s">
        <v>372</v>
      </c>
    </row>
    <row r="103" spans="2:3" ht="17.100000000000001" customHeight="1">
      <c r="B103" s="514">
        <v>100</v>
      </c>
      <c r="C103" s="518" t="s">
        <v>373</v>
      </c>
    </row>
    <row r="104" spans="2:3" ht="17.100000000000001" customHeight="1">
      <c r="B104" s="514">
        <v>101</v>
      </c>
      <c r="C104" s="518" t="s">
        <v>374</v>
      </c>
    </row>
    <row r="105" spans="2:3" ht="17.100000000000001" customHeight="1">
      <c r="B105" s="514">
        <v>102</v>
      </c>
      <c r="C105" s="518" t="s">
        <v>375</v>
      </c>
    </row>
    <row r="106" spans="2:3" ht="17.100000000000001" customHeight="1">
      <c r="B106" s="514">
        <v>103</v>
      </c>
      <c r="C106" s="518" t="s">
        <v>376</v>
      </c>
    </row>
    <row r="107" spans="2:3" ht="17.100000000000001" customHeight="1">
      <c r="B107" s="514">
        <v>104</v>
      </c>
      <c r="C107" s="518" t="s">
        <v>377</v>
      </c>
    </row>
    <row r="108" spans="2:3" ht="17.100000000000001" customHeight="1">
      <c r="B108" s="514">
        <v>105</v>
      </c>
      <c r="C108" s="519" t="s">
        <v>378</v>
      </c>
    </row>
    <row r="109" spans="2:3" ht="17.100000000000001" customHeight="1">
      <c r="B109" s="514">
        <v>106</v>
      </c>
      <c r="C109" s="518" t="s">
        <v>379</v>
      </c>
    </row>
    <row r="110" spans="2:3" ht="17.100000000000001" customHeight="1">
      <c r="B110" s="514">
        <v>107</v>
      </c>
      <c r="C110" s="518" t="s">
        <v>380</v>
      </c>
    </row>
    <row r="111" spans="2:3" ht="17.100000000000001" customHeight="1">
      <c r="B111" s="514">
        <v>108</v>
      </c>
      <c r="C111" s="519" t="s">
        <v>381</v>
      </c>
    </row>
    <row r="112" spans="2:3" ht="17.100000000000001" customHeight="1">
      <c r="B112" s="514">
        <v>109</v>
      </c>
      <c r="C112" s="518" t="s">
        <v>382</v>
      </c>
    </row>
    <row r="113" spans="2:3" ht="17.100000000000001" customHeight="1">
      <c r="B113" s="514">
        <v>110</v>
      </c>
      <c r="C113" s="518" t="s">
        <v>383</v>
      </c>
    </row>
    <row r="114" spans="2:3" ht="17.100000000000001" customHeight="1">
      <c r="B114" s="514">
        <v>111</v>
      </c>
      <c r="C114" s="518" t="s">
        <v>384</v>
      </c>
    </row>
    <row r="115" spans="2:3" ht="17.100000000000001" customHeight="1">
      <c r="B115" s="514">
        <v>112</v>
      </c>
      <c r="C115" s="518" t="s">
        <v>385</v>
      </c>
    </row>
    <row r="116" spans="2:3" ht="17.100000000000001" customHeight="1">
      <c r="B116" s="514">
        <v>113</v>
      </c>
      <c r="C116" s="519" t="s">
        <v>386</v>
      </c>
    </row>
    <row r="117" spans="2:3" ht="17.100000000000001" customHeight="1">
      <c r="B117" s="514">
        <v>114</v>
      </c>
      <c r="C117" s="518" t="s">
        <v>387</v>
      </c>
    </row>
    <row r="118" spans="2:3" ht="17.100000000000001" customHeight="1">
      <c r="B118" s="520">
        <v>115</v>
      </c>
      <c r="C118" s="521" t="s">
        <v>388</v>
      </c>
    </row>
    <row r="119" spans="2:3" ht="17.100000000000001" customHeight="1"/>
    <row r="120" spans="2:3" ht="17.100000000000001" customHeight="1"/>
    <row r="121" spans="2:3" ht="17.100000000000001" customHeight="1"/>
    <row r="122" spans="2:3" ht="17.100000000000001" customHeight="1"/>
  </sheetData>
  <phoneticPr fontId="1"/>
  <pageMargins left="0.19685039370078741" right="0.19685039370078741" top="0.59055118110236227" bottom="0.59055118110236227" header="0.31496062992125984" footer="0.31496062992125984"/>
  <pageSetup paperSize="9" scale="70" fitToHeight="3" orientation="landscape" r:id="rId1"/>
  <headerFooter>
    <oddFooter>&amp;C&amp;"ＭＳ ゴシック,標準"&amp;9県立飲料水　&amp;P/&amp;N&amp;R&amp;"ＭＳ ゴシック,標準"&amp;9一般社団法人長野県薬剤師会</oddFooter>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FFCC"/>
  </sheetPr>
  <dimension ref="A1:AD37"/>
  <sheetViews>
    <sheetView zoomScaleNormal="100" workbookViewId="0">
      <selection activeCell="Z5" sqref="Z5:AC5"/>
    </sheetView>
  </sheetViews>
  <sheetFormatPr defaultRowHeight="13.5"/>
  <cols>
    <col min="1" max="1" width="13.625" customWidth="1"/>
    <col min="2" max="2" width="2.625" customWidth="1"/>
    <col min="3" max="3" width="4.75" customWidth="1"/>
    <col min="4" max="29" width="2.625" customWidth="1"/>
    <col min="30" max="30" width="50.625" customWidth="1"/>
    <col min="257" max="257" width="13.625" customWidth="1"/>
    <col min="258" max="258" width="2.625" customWidth="1"/>
    <col min="259" max="259" width="4.75" customWidth="1"/>
    <col min="260" max="285" width="2.625" customWidth="1"/>
    <col min="286" max="286" width="50.625" customWidth="1"/>
    <col min="513" max="513" width="13.625" customWidth="1"/>
    <col min="514" max="514" width="2.625" customWidth="1"/>
    <col min="515" max="515" width="4.75" customWidth="1"/>
    <col min="516" max="541" width="2.625" customWidth="1"/>
    <col min="542" max="542" width="50.625" customWidth="1"/>
    <col min="769" max="769" width="13.625" customWidth="1"/>
    <col min="770" max="770" width="2.625" customWidth="1"/>
    <col min="771" max="771" width="4.75" customWidth="1"/>
    <col min="772" max="797" width="2.625" customWidth="1"/>
    <col min="798" max="798" width="50.625" customWidth="1"/>
    <col min="1025" max="1025" width="13.625" customWidth="1"/>
    <col min="1026" max="1026" width="2.625" customWidth="1"/>
    <col min="1027" max="1027" width="4.75" customWidth="1"/>
    <col min="1028" max="1053" width="2.625" customWidth="1"/>
    <col min="1054" max="1054" width="50.625" customWidth="1"/>
    <col min="1281" max="1281" width="13.625" customWidth="1"/>
    <col min="1282" max="1282" width="2.625" customWidth="1"/>
    <col min="1283" max="1283" width="4.75" customWidth="1"/>
    <col min="1284" max="1309" width="2.625" customWidth="1"/>
    <col min="1310" max="1310" width="50.625" customWidth="1"/>
    <col min="1537" max="1537" width="13.625" customWidth="1"/>
    <col min="1538" max="1538" width="2.625" customWidth="1"/>
    <col min="1539" max="1539" width="4.75" customWidth="1"/>
    <col min="1540" max="1565" width="2.625" customWidth="1"/>
    <col min="1566" max="1566" width="50.625" customWidth="1"/>
    <col min="1793" max="1793" width="13.625" customWidth="1"/>
    <col min="1794" max="1794" width="2.625" customWidth="1"/>
    <col min="1795" max="1795" width="4.75" customWidth="1"/>
    <col min="1796" max="1821" width="2.625" customWidth="1"/>
    <col min="1822" max="1822" width="50.625" customWidth="1"/>
    <col min="2049" max="2049" width="13.625" customWidth="1"/>
    <col min="2050" max="2050" width="2.625" customWidth="1"/>
    <col min="2051" max="2051" width="4.75" customWidth="1"/>
    <col min="2052" max="2077" width="2.625" customWidth="1"/>
    <col min="2078" max="2078" width="50.625" customWidth="1"/>
    <col min="2305" max="2305" width="13.625" customWidth="1"/>
    <col min="2306" max="2306" width="2.625" customWidth="1"/>
    <col min="2307" max="2307" width="4.75" customWidth="1"/>
    <col min="2308" max="2333" width="2.625" customWidth="1"/>
    <col min="2334" max="2334" width="50.625" customWidth="1"/>
    <col min="2561" max="2561" width="13.625" customWidth="1"/>
    <col min="2562" max="2562" width="2.625" customWidth="1"/>
    <col min="2563" max="2563" width="4.75" customWidth="1"/>
    <col min="2564" max="2589" width="2.625" customWidth="1"/>
    <col min="2590" max="2590" width="50.625" customWidth="1"/>
    <col min="2817" max="2817" width="13.625" customWidth="1"/>
    <col min="2818" max="2818" width="2.625" customWidth="1"/>
    <col min="2819" max="2819" width="4.75" customWidth="1"/>
    <col min="2820" max="2845" width="2.625" customWidth="1"/>
    <col min="2846" max="2846" width="50.625" customWidth="1"/>
    <col min="3073" max="3073" width="13.625" customWidth="1"/>
    <col min="3074" max="3074" width="2.625" customWidth="1"/>
    <col min="3075" max="3075" width="4.75" customWidth="1"/>
    <col min="3076" max="3101" width="2.625" customWidth="1"/>
    <col min="3102" max="3102" width="50.625" customWidth="1"/>
    <col min="3329" max="3329" width="13.625" customWidth="1"/>
    <col min="3330" max="3330" width="2.625" customWidth="1"/>
    <col min="3331" max="3331" width="4.75" customWidth="1"/>
    <col min="3332" max="3357" width="2.625" customWidth="1"/>
    <col min="3358" max="3358" width="50.625" customWidth="1"/>
    <col min="3585" max="3585" width="13.625" customWidth="1"/>
    <col min="3586" max="3586" width="2.625" customWidth="1"/>
    <col min="3587" max="3587" width="4.75" customWidth="1"/>
    <col min="3588" max="3613" width="2.625" customWidth="1"/>
    <col min="3614" max="3614" width="50.625" customWidth="1"/>
    <col min="3841" max="3841" width="13.625" customWidth="1"/>
    <col min="3842" max="3842" width="2.625" customWidth="1"/>
    <col min="3843" max="3843" width="4.75" customWidth="1"/>
    <col min="3844" max="3869" width="2.625" customWidth="1"/>
    <col min="3870" max="3870" width="50.625" customWidth="1"/>
    <col min="4097" max="4097" width="13.625" customWidth="1"/>
    <col min="4098" max="4098" width="2.625" customWidth="1"/>
    <col min="4099" max="4099" width="4.75" customWidth="1"/>
    <col min="4100" max="4125" width="2.625" customWidth="1"/>
    <col min="4126" max="4126" width="50.625" customWidth="1"/>
    <col min="4353" max="4353" width="13.625" customWidth="1"/>
    <col min="4354" max="4354" width="2.625" customWidth="1"/>
    <col min="4355" max="4355" width="4.75" customWidth="1"/>
    <col min="4356" max="4381" width="2.625" customWidth="1"/>
    <col min="4382" max="4382" width="50.625" customWidth="1"/>
    <col min="4609" max="4609" width="13.625" customWidth="1"/>
    <col min="4610" max="4610" width="2.625" customWidth="1"/>
    <col min="4611" max="4611" width="4.75" customWidth="1"/>
    <col min="4612" max="4637" width="2.625" customWidth="1"/>
    <col min="4638" max="4638" width="50.625" customWidth="1"/>
    <col min="4865" max="4865" width="13.625" customWidth="1"/>
    <col min="4866" max="4866" width="2.625" customWidth="1"/>
    <col min="4867" max="4867" width="4.75" customWidth="1"/>
    <col min="4868" max="4893" width="2.625" customWidth="1"/>
    <col min="4894" max="4894" width="50.625" customWidth="1"/>
    <col min="5121" max="5121" width="13.625" customWidth="1"/>
    <col min="5122" max="5122" width="2.625" customWidth="1"/>
    <col min="5123" max="5123" width="4.75" customWidth="1"/>
    <col min="5124" max="5149" width="2.625" customWidth="1"/>
    <col min="5150" max="5150" width="50.625" customWidth="1"/>
    <col min="5377" max="5377" width="13.625" customWidth="1"/>
    <col min="5378" max="5378" width="2.625" customWidth="1"/>
    <col min="5379" max="5379" width="4.75" customWidth="1"/>
    <col min="5380" max="5405" width="2.625" customWidth="1"/>
    <col min="5406" max="5406" width="50.625" customWidth="1"/>
    <col min="5633" max="5633" width="13.625" customWidth="1"/>
    <col min="5634" max="5634" width="2.625" customWidth="1"/>
    <col min="5635" max="5635" width="4.75" customWidth="1"/>
    <col min="5636" max="5661" width="2.625" customWidth="1"/>
    <col min="5662" max="5662" width="50.625" customWidth="1"/>
    <col min="5889" max="5889" width="13.625" customWidth="1"/>
    <col min="5890" max="5890" width="2.625" customWidth="1"/>
    <col min="5891" max="5891" width="4.75" customWidth="1"/>
    <col min="5892" max="5917" width="2.625" customWidth="1"/>
    <col min="5918" max="5918" width="50.625" customWidth="1"/>
    <col min="6145" max="6145" width="13.625" customWidth="1"/>
    <col min="6146" max="6146" width="2.625" customWidth="1"/>
    <col min="6147" max="6147" width="4.75" customWidth="1"/>
    <col min="6148" max="6173" width="2.625" customWidth="1"/>
    <col min="6174" max="6174" width="50.625" customWidth="1"/>
    <col min="6401" max="6401" width="13.625" customWidth="1"/>
    <col min="6402" max="6402" width="2.625" customWidth="1"/>
    <col min="6403" max="6403" width="4.75" customWidth="1"/>
    <col min="6404" max="6429" width="2.625" customWidth="1"/>
    <col min="6430" max="6430" width="50.625" customWidth="1"/>
    <col min="6657" max="6657" width="13.625" customWidth="1"/>
    <col min="6658" max="6658" width="2.625" customWidth="1"/>
    <col min="6659" max="6659" width="4.75" customWidth="1"/>
    <col min="6660" max="6685" width="2.625" customWidth="1"/>
    <col min="6686" max="6686" width="50.625" customWidth="1"/>
    <col min="6913" max="6913" width="13.625" customWidth="1"/>
    <col min="6914" max="6914" width="2.625" customWidth="1"/>
    <col min="6915" max="6915" width="4.75" customWidth="1"/>
    <col min="6916" max="6941" width="2.625" customWidth="1"/>
    <col min="6942" max="6942" width="50.625" customWidth="1"/>
    <col min="7169" max="7169" width="13.625" customWidth="1"/>
    <col min="7170" max="7170" width="2.625" customWidth="1"/>
    <col min="7171" max="7171" width="4.75" customWidth="1"/>
    <col min="7172" max="7197" width="2.625" customWidth="1"/>
    <col min="7198" max="7198" width="50.625" customWidth="1"/>
    <col min="7425" max="7425" width="13.625" customWidth="1"/>
    <col min="7426" max="7426" width="2.625" customWidth="1"/>
    <col min="7427" max="7427" width="4.75" customWidth="1"/>
    <col min="7428" max="7453" width="2.625" customWidth="1"/>
    <col min="7454" max="7454" width="50.625" customWidth="1"/>
    <col min="7681" max="7681" width="13.625" customWidth="1"/>
    <col min="7682" max="7682" width="2.625" customWidth="1"/>
    <col min="7683" max="7683" width="4.75" customWidth="1"/>
    <col min="7684" max="7709" width="2.625" customWidth="1"/>
    <col min="7710" max="7710" width="50.625" customWidth="1"/>
    <col min="7937" max="7937" width="13.625" customWidth="1"/>
    <col min="7938" max="7938" width="2.625" customWidth="1"/>
    <col min="7939" max="7939" width="4.75" customWidth="1"/>
    <col min="7940" max="7965" width="2.625" customWidth="1"/>
    <col min="7966" max="7966" width="50.625" customWidth="1"/>
    <col min="8193" max="8193" width="13.625" customWidth="1"/>
    <col min="8194" max="8194" width="2.625" customWidth="1"/>
    <col min="8195" max="8195" width="4.75" customWidth="1"/>
    <col min="8196" max="8221" width="2.625" customWidth="1"/>
    <col min="8222" max="8222" width="50.625" customWidth="1"/>
    <col min="8449" max="8449" width="13.625" customWidth="1"/>
    <col min="8450" max="8450" width="2.625" customWidth="1"/>
    <col min="8451" max="8451" width="4.75" customWidth="1"/>
    <col min="8452" max="8477" width="2.625" customWidth="1"/>
    <col min="8478" max="8478" width="50.625" customWidth="1"/>
    <col min="8705" max="8705" width="13.625" customWidth="1"/>
    <col min="8706" max="8706" width="2.625" customWidth="1"/>
    <col min="8707" max="8707" width="4.75" customWidth="1"/>
    <col min="8708" max="8733" width="2.625" customWidth="1"/>
    <col min="8734" max="8734" width="50.625" customWidth="1"/>
    <col min="8961" max="8961" width="13.625" customWidth="1"/>
    <col min="8962" max="8962" width="2.625" customWidth="1"/>
    <col min="8963" max="8963" width="4.75" customWidth="1"/>
    <col min="8964" max="8989" width="2.625" customWidth="1"/>
    <col min="8990" max="8990" width="50.625" customWidth="1"/>
    <col min="9217" max="9217" width="13.625" customWidth="1"/>
    <col min="9218" max="9218" width="2.625" customWidth="1"/>
    <col min="9219" max="9219" width="4.75" customWidth="1"/>
    <col min="9220" max="9245" width="2.625" customWidth="1"/>
    <col min="9246" max="9246" width="50.625" customWidth="1"/>
    <col min="9473" max="9473" width="13.625" customWidth="1"/>
    <col min="9474" max="9474" width="2.625" customWidth="1"/>
    <col min="9475" max="9475" width="4.75" customWidth="1"/>
    <col min="9476" max="9501" width="2.625" customWidth="1"/>
    <col min="9502" max="9502" width="50.625" customWidth="1"/>
    <col min="9729" max="9729" width="13.625" customWidth="1"/>
    <col min="9730" max="9730" width="2.625" customWidth="1"/>
    <col min="9731" max="9731" width="4.75" customWidth="1"/>
    <col min="9732" max="9757" width="2.625" customWidth="1"/>
    <col min="9758" max="9758" width="50.625" customWidth="1"/>
    <col min="9985" max="9985" width="13.625" customWidth="1"/>
    <col min="9986" max="9986" width="2.625" customWidth="1"/>
    <col min="9987" max="9987" width="4.75" customWidth="1"/>
    <col min="9988" max="10013" width="2.625" customWidth="1"/>
    <col min="10014" max="10014" width="50.625" customWidth="1"/>
    <col min="10241" max="10241" width="13.625" customWidth="1"/>
    <col min="10242" max="10242" width="2.625" customWidth="1"/>
    <col min="10243" max="10243" width="4.75" customWidth="1"/>
    <col min="10244" max="10269" width="2.625" customWidth="1"/>
    <col min="10270" max="10270" width="50.625" customWidth="1"/>
    <col min="10497" max="10497" width="13.625" customWidth="1"/>
    <col min="10498" max="10498" width="2.625" customWidth="1"/>
    <col min="10499" max="10499" width="4.75" customWidth="1"/>
    <col min="10500" max="10525" width="2.625" customWidth="1"/>
    <col min="10526" max="10526" width="50.625" customWidth="1"/>
    <col min="10753" max="10753" width="13.625" customWidth="1"/>
    <col min="10754" max="10754" width="2.625" customWidth="1"/>
    <col min="10755" max="10755" width="4.75" customWidth="1"/>
    <col min="10756" max="10781" width="2.625" customWidth="1"/>
    <col min="10782" max="10782" width="50.625" customWidth="1"/>
    <col min="11009" max="11009" width="13.625" customWidth="1"/>
    <col min="11010" max="11010" width="2.625" customWidth="1"/>
    <col min="11011" max="11011" width="4.75" customWidth="1"/>
    <col min="11012" max="11037" width="2.625" customWidth="1"/>
    <col min="11038" max="11038" width="50.625" customWidth="1"/>
    <col min="11265" max="11265" width="13.625" customWidth="1"/>
    <col min="11266" max="11266" width="2.625" customWidth="1"/>
    <col min="11267" max="11267" width="4.75" customWidth="1"/>
    <col min="11268" max="11293" width="2.625" customWidth="1"/>
    <col min="11294" max="11294" width="50.625" customWidth="1"/>
    <col min="11521" max="11521" width="13.625" customWidth="1"/>
    <col min="11522" max="11522" width="2.625" customWidth="1"/>
    <col min="11523" max="11523" width="4.75" customWidth="1"/>
    <col min="11524" max="11549" width="2.625" customWidth="1"/>
    <col min="11550" max="11550" width="50.625" customWidth="1"/>
    <col min="11777" max="11777" width="13.625" customWidth="1"/>
    <col min="11778" max="11778" width="2.625" customWidth="1"/>
    <col min="11779" max="11779" width="4.75" customWidth="1"/>
    <col min="11780" max="11805" width="2.625" customWidth="1"/>
    <col min="11806" max="11806" width="50.625" customWidth="1"/>
    <col min="12033" max="12033" width="13.625" customWidth="1"/>
    <col min="12034" max="12034" width="2.625" customWidth="1"/>
    <col min="12035" max="12035" width="4.75" customWidth="1"/>
    <col min="12036" max="12061" width="2.625" customWidth="1"/>
    <col min="12062" max="12062" width="50.625" customWidth="1"/>
    <col min="12289" max="12289" width="13.625" customWidth="1"/>
    <col min="12290" max="12290" width="2.625" customWidth="1"/>
    <col min="12291" max="12291" width="4.75" customWidth="1"/>
    <col min="12292" max="12317" width="2.625" customWidth="1"/>
    <col min="12318" max="12318" width="50.625" customWidth="1"/>
    <col min="12545" max="12545" width="13.625" customWidth="1"/>
    <col min="12546" max="12546" width="2.625" customWidth="1"/>
    <col min="12547" max="12547" width="4.75" customWidth="1"/>
    <col min="12548" max="12573" width="2.625" customWidth="1"/>
    <col min="12574" max="12574" width="50.625" customWidth="1"/>
    <col min="12801" max="12801" width="13.625" customWidth="1"/>
    <col min="12802" max="12802" width="2.625" customWidth="1"/>
    <col min="12803" max="12803" width="4.75" customWidth="1"/>
    <col min="12804" max="12829" width="2.625" customWidth="1"/>
    <col min="12830" max="12830" width="50.625" customWidth="1"/>
    <col min="13057" max="13057" width="13.625" customWidth="1"/>
    <col min="13058" max="13058" width="2.625" customWidth="1"/>
    <col min="13059" max="13059" width="4.75" customWidth="1"/>
    <col min="13060" max="13085" width="2.625" customWidth="1"/>
    <col min="13086" max="13086" width="50.625" customWidth="1"/>
    <col min="13313" max="13313" width="13.625" customWidth="1"/>
    <col min="13314" max="13314" width="2.625" customWidth="1"/>
    <col min="13315" max="13315" width="4.75" customWidth="1"/>
    <col min="13316" max="13341" width="2.625" customWidth="1"/>
    <col min="13342" max="13342" width="50.625" customWidth="1"/>
    <col min="13569" max="13569" width="13.625" customWidth="1"/>
    <col min="13570" max="13570" width="2.625" customWidth="1"/>
    <col min="13571" max="13571" width="4.75" customWidth="1"/>
    <col min="13572" max="13597" width="2.625" customWidth="1"/>
    <col min="13598" max="13598" width="50.625" customWidth="1"/>
    <col min="13825" max="13825" width="13.625" customWidth="1"/>
    <col min="13826" max="13826" width="2.625" customWidth="1"/>
    <col min="13827" max="13827" width="4.75" customWidth="1"/>
    <col min="13828" max="13853" width="2.625" customWidth="1"/>
    <col min="13854" max="13854" width="50.625" customWidth="1"/>
    <col min="14081" max="14081" width="13.625" customWidth="1"/>
    <col min="14082" max="14082" width="2.625" customWidth="1"/>
    <col min="14083" max="14083" width="4.75" customWidth="1"/>
    <col min="14084" max="14109" width="2.625" customWidth="1"/>
    <col min="14110" max="14110" width="50.625" customWidth="1"/>
    <col min="14337" max="14337" width="13.625" customWidth="1"/>
    <col min="14338" max="14338" width="2.625" customWidth="1"/>
    <col min="14339" max="14339" width="4.75" customWidth="1"/>
    <col min="14340" max="14365" width="2.625" customWidth="1"/>
    <col min="14366" max="14366" width="50.625" customWidth="1"/>
    <col min="14593" max="14593" width="13.625" customWidth="1"/>
    <col min="14594" max="14594" width="2.625" customWidth="1"/>
    <col min="14595" max="14595" width="4.75" customWidth="1"/>
    <col min="14596" max="14621" width="2.625" customWidth="1"/>
    <col min="14622" max="14622" width="50.625" customWidth="1"/>
    <col min="14849" max="14849" width="13.625" customWidth="1"/>
    <col min="14850" max="14850" width="2.625" customWidth="1"/>
    <col min="14851" max="14851" width="4.75" customWidth="1"/>
    <col min="14852" max="14877" width="2.625" customWidth="1"/>
    <col min="14878" max="14878" width="50.625" customWidth="1"/>
    <col min="15105" max="15105" width="13.625" customWidth="1"/>
    <col min="15106" max="15106" width="2.625" customWidth="1"/>
    <col min="15107" max="15107" width="4.75" customWidth="1"/>
    <col min="15108" max="15133" width="2.625" customWidth="1"/>
    <col min="15134" max="15134" width="50.625" customWidth="1"/>
    <col min="15361" max="15361" width="13.625" customWidth="1"/>
    <col min="15362" max="15362" width="2.625" customWidth="1"/>
    <col min="15363" max="15363" width="4.75" customWidth="1"/>
    <col min="15364" max="15389" width="2.625" customWidth="1"/>
    <col min="15390" max="15390" width="50.625" customWidth="1"/>
    <col min="15617" max="15617" width="13.625" customWidth="1"/>
    <col min="15618" max="15618" width="2.625" customWidth="1"/>
    <col min="15619" max="15619" width="4.75" customWidth="1"/>
    <col min="15620" max="15645" width="2.625" customWidth="1"/>
    <col min="15646" max="15646" width="50.625" customWidth="1"/>
    <col min="15873" max="15873" width="13.625" customWidth="1"/>
    <col min="15874" max="15874" width="2.625" customWidth="1"/>
    <col min="15875" max="15875" width="4.75" customWidth="1"/>
    <col min="15876" max="15901" width="2.625" customWidth="1"/>
    <col min="15902" max="15902" width="50.625" customWidth="1"/>
    <col min="16129" max="16129" width="13.625" customWidth="1"/>
    <col min="16130" max="16130" width="2.625" customWidth="1"/>
    <col min="16131" max="16131" width="4.75" customWidth="1"/>
    <col min="16132" max="16157" width="2.625" customWidth="1"/>
    <col min="16158" max="16158" width="50.625" customWidth="1"/>
  </cols>
  <sheetData>
    <row r="1" spans="1:30" s="364" customFormat="1" ht="21" customHeight="1">
      <c r="AC1" s="365" t="s">
        <v>436</v>
      </c>
      <c r="AD1" s="403"/>
    </row>
    <row r="2" spans="1:30" s="364" customFormat="1" ht="27" customHeight="1">
      <c r="A2" s="856" t="s">
        <v>766</v>
      </c>
      <c r="B2" s="856"/>
      <c r="C2" s="856"/>
      <c r="D2" s="856"/>
      <c r="E2" s="856"/>
      <c r="F2" s="856"/>
      <c r="G2" s="856"/>
      <c r="H2" s="856"/>
      <c r="I2" s="856"/>
      <c r="J2" s="856"/>
      <c r="K2" s="856"/>
      <c r="L2" s="856"/>
      <c r="M2" s="856"/>
      <c r="N2" s="856"/>
      <c r="O2" s="856"/>
      <c r="P2" s="856"/>
      <c r="Q2" s="856"/>
      <c r="R2" s="856"/>
      <c r="S2" s="856"/>
      <c r="T2" s="856"/>
      <c r="U2" s="856"/>
      <c r="V2" s="856"/>
      <c r="W2" s="856"/>
      <c r="X2" s="856"/>
      <c r="Y2" s="856"/>
      <c r="Z2" s="856"/>
      <c r="AA2" s="856"/>
      <c r="AB2" s="856"/>
      <c r="AC2" s="856"/>
      <c r="AD2" s="404"/>
    </row>
    <row r="3" spans="1:30" s="364" customFormat="1" ht="14.1" customHeight="1">
      <c r="AD3" s="376"/>
    </row>
    <row r="4" spans="1:30" s="364" customFormat="1" ht="20.100000000000001" customHeight="1" thickBot="1">
      <c r="A4" s="367"/>
      <c r="B4" s="367"/>
      <c r="C4" s="367"/>
      <c r="D4" s="367"/>
      <c r="E4" s="367"/>
      <c r="F4" s="367"/>
      <c r="G4" s="367"/>
      <c r="H4" s="367"/>
      <c r="I4" s="367"/>
      <c r="J4" s="367"/>
      <c r="K4" s="367"/>
      <c r="L4" s="367"/>
      <c r="M4" s="367"/>
      <c r="N4" s="367"/>
      <c r="O4" s="367"/>
      <c r="P4" s="367"/>
      <c r="Q4" s="367"/>
      <c r="R4" s="367"/>
      <c r="S4" s="367"/>
      <c r="T4" s="367"/>
      <c r="U4" s="367"/>
      <c r="V4" s="367"/>
      <c r="W4" s="367"/>
      <c r="X4" s="373"/>
      <c r="Y4" s="373"/>
      <c r="Z4" s="851"/>
      <c r="AA4" s="851"/>
      <c r="AB4" s="851"/>
      <c r="AC4" s="369"/>
      <c r="AD4" s="391"/>
    </row>
    <row r="5" spans="1:30" s="364" customFormat="1" ht="24" customHeight="1">
      <c r="A5" s="859" t="s">
        <v>199</v>
      </c>
      <c r="B5" s="860"/>
      <c r="C5" s="860"/>
      <c r="D5" s="861" t="str">
        <f>IF('調査票（水道水）'!D5="","",'調査票（水道水）'!D5)</f>
        <v/>
      </c>
      <c r="E5" s="862"/>
      <c r="F5" s="862"/>
      <c r="G5" s="862"/>
      <c r="H5" s="862"/>
      <c r="I5" s="862"/>
      <c r="J5" s="862"/>
      <c r="K5" s="862"/>
      <c r="L5" s="862"/>
      <c r="M5" s="862"/>
      <c r="N5" s="862"/>
      <c r="O5" s="862"/>
      <c r="P5" s="862"/>
      <c r="Q5" s="862"/>
      <c r="R5" s="862"/>
      <c r="S5" s="862"/>
      <c r="T5" s="862"/>
      <c r="U5" s="862"/>
      <c r="V5" s="862"/>
      <c r="W5" s="1213" t="s">
        <v>247</v>
      </c>
      <c r="X5" s="1214"/>
      <c r="Y5" s="1215"/>
      <c r="Z5" s="861"/>
      <c r="AA5" s="1216"/>
      <c r="AB5" s="1216"/>
      <c r="AC5" s="1217"/>
      <c r="AD5" s="630" t="s">
        <v>880</v>
      </c>
    </row>
    <row r="6" spans="1:30" s="364" customFormat="1" ht="24" customHeight="1">
      <c r="A6" s="864" t="s">
        <v>437</v>
      </c>
      <c r="B6" s="865"/>
      <c r="C6" s="866"/>
      <c r="D6" s="867"/>
      <c r="E6" s="868"/>
      <c r="F6" s="868"/>
      <c r="G6" s="868"/>
      <c r="H6" s="868"/>
      <c r="I6" s="868"/>
      <c r="J6" s="868"/>
      <c r="K6" s="868"/>
      <c r="L6" s="868"/>
      <c r="M6" s="868"/>
      <c r="N6" s="869"/>
      <c r="O6" s="766" t="s">
        <v>246</v>
      </c>
      <c r="P6" s="767"/>
      <c r="Q6" s="767"/>
      <c r="R6" s="767"/>
      <c r="S6" s="767"/>
      <c r="T6" s="768"/>
      <c r="U6" s="870"/>
      <c r="V6" s="769"/>
      <c r="W6" s="769"/>
      <c r="X6" s="769"/>
      <c r="Y6" s="769"/>
      <c r="Z6" s="769"/>
      <c r="AA6" s="769"/>
      <c r="AB6" s="769"/>
      <c r="AC6" s="871"/>
      <c r="AD6" s="649"/>
    </row>
    <row r="7" spans="1:30" s="364" customFormat="1" ht="12" customHeight="1">
      <c r="A7" s="917" t="s">
        <v>438</v>
      </c>
      <c r="B7" s="918"/>
      <c r="C7" s="918"/>
      <c r="D7" s="774"/>
      <c r="E7" s="775"/>
      <c r="F7" s="775"/>
      <c r="G7" s="775"/>
      <c r="H7" s="775"/>
      <c r="I7" s="775"/>
      <c r="J7" s="775"/>
      <c r="K7" s="775"/>
      <c r="L7" s="775"/>
      <c r="M7" s="775"/>
      <c r="N7" s="775"/>
      <c r="O7" s="775"/>
      <c r="P7" s="751" t="s">
        <v>197</v>
      </c>
      <c r="Q7" s="754"/>
      <c r="R7" s="754" t="s">
        <v>198</v>
      </c>
      <c r="S7" s="1095"/>
      <c r="T7" s="1096"/>
      <c r="U7" s="1096"/>
      <c r="V7" s="1096"/>
      <c r="W7" s="751" t="s">
        <v>439</v>
      </c>
      <c r="X7" s="751"/>
      <c r="Y7" s="1095"/>
      <c r="Z7" s="1098"/>
      <c r="AA7" s="1098"/>
      <c r="AB7" s="1098"/>
      <c r="AC7" s="1099"/>
      <c r="AD7" s="896" t="s">
        <v>774</v>
      </c>
    </row>
    <row r="8" spans="1:30" s="364" customFormat="1" ht="12" customHeight="1">
      <c r="A8" s="1165"/>
      <c r="B8" s="1166"/>
      <c r="C8" s="1166"/>
      <c r="D8" s="776"/>
      <c r="E8" s="777"/>
      <c r="F8" s="777"/>
      <c r="G8" s="777"/>
      <c r="H8" s="777"/>
      <c r="I8" s="777"/>
      <c r="J8" s="777"/>
      <c r="K8" s="777"/>
      <c r="L8" s="777"/>
      <c r="M8" s="777"/>
      <c r="N8" s="777"/>
      <c r="O8" s="777"/>
      <c r="P8" s="753"/>
      <c r="Q8" s="755"/>
      <c r="R8" s="755"/>
      <c r="S8" s="1097"/>
      <c r="T8" s="1097"/>
      <c r="U8" s="1097"/>
      <c r="V8" s="1097"/>
      <c r="W8" s="753"/>
      <c r="X8" s="753"/>
      <c r="Y8" s="1100"/>
      <c r="Z8" s="1100"/>
      <c r="AA8" s="1100"/>
      <c r="AB8" s="1100"/>
      <c r="AC8" s="1101"/>
      <c r="AD8" s="897"/>
    </row>
    <row r="9" spans="1:30" s="364" customFormat="1" ht="24" customHeight="1">
      <c r="A9" s="1033" t="s">
        <v>440</v>
      </c>
      <c r="B9" s="1034"/>
      <c r="C9" s="1035"/>
      <c r="D9" s="763"/>
      <c r="E9" s="764"/>
      <c r="F9" s="764"/>
      <c r="G9" s="764"/>
      <c r="H9" s="764"/>
      <c r="I9" s="764"/>
      <c r="J9" s="764"/>
      <c r="K9" s="764"/>
      <c r="L9" s="764"/>
      <c r="M9" s="764"/>
      <c r="N9" s="764"/>
      <c r="O9" s="764"/>
      <c r="P9" s="764"/>
      <c r="Q9" s="764"/>
      <c r="R9" s="764"/>
      <c r="S9" s="764"/>
      <c r="T9" s="764"/>
      <c r="U9" s="764"/>
      <c r="V9" s="764"/>
      <c r="W9" s="764"/>
      <c r="X9" s="764"/>
      <c r="Y9" s="764"/>
      <c r="Z9" s="764"/>
      <c r="AA9" s="764"/>
      <c r="AB9" s="764"/>
      <c r="AC9" s="1210"/>
      <c r="AD9" s="650"/>
    </row>
    <row r="10" spans="1:30" s="364" customFormat="1" ht="24" customHeight="1">
      <c r="A10" s="1033" t="s">
        <v>441</v>
      </c>
      <c r="B10" s="1034"/>
      <c r="C10" s="1035"/>
      <c r="D10" s="763"/>
      <c r="E10" s="764"/>
      <c r="F10" s="764"/>
      <c r="G10" s="764"/>
      <c r="H10" s="764"/>
      <c r="I10" s="764"/>
      <c r="J10" s="764"/>
      <c r="K10" s="764" t="s">
        <v>442</v>
      </c>
      <c r="L10" s="764"/>
      <c r="M10" s="764"/>
      <c r="N10" s="764"/>
      <c r="O10" s="764"/>
      <c r="P10" s="764"/>
      <c r="Q10" s="764"/>
      <c r="R10" s="764"/>
      <c r="S10" s="764"/>
      <c r="T10" s="764"/>
      <c r="U10" s="764"/>
      <c r="V10" s="1211" t="s">
        <v>443</v>
      </c>
      <c r="W10" s="1211"/>
      <c r="X10" s="1211"/>
      <c r="Y10" s="1211"/>
      <c r="Z10" s="1211"/>
      <c r="AA10" s="1211"/>
      <c r="AB10" s="1211"/>
      <c r="AC10" s="1212"/>
      <c r="AD10" s="650"/>
    </row>
    <row r="11" spans="1:30" s="364" customFormat="1" ht="12" customHeight="1">
      <c r="A11" s="1190" t="s">
        <v>444</v>
      </c>
      <c r="B11" s="1191"/>
      <c r="C11" s="1192"/>
      <c r="D11" s="1203"/>
      <c r="E11" s="1204"/>
      <c r="F11" s="1204"/>
      <c r="G11" s="1204"/>
      <c r="H11" s="1204"/>
      <c r="I11" s="1204"/>
      <c r="J11" s="1204"/>
      <c r="K11" s="1204"/>
      <c r="L11" s="1200" t="s">
        <v>445</v>
      </c>
      <c r="M11" s="1201"/>
      <c r="N11" s="1207" t="s">
        <v>779</v>
      </c>
      <c r="O11" s="1198"/>
      <c r="P11" s="1198"/>
      <c r="Q11" s="1198"/>
      <c r="R11" s="751" t="s">
        <v>780</v>
      </c>
      <c r="S11" s="750"/>
      <c r="T11" s="750"/>
      <c r="U11" s="750"/>
      <c r="V11" s="750"/>
      <c r="W11" s="751" t="s">
        <v>781</v>
      </c>
      <c r="X11" s="750"/>
      <c r="Y11" s="750"/>
      <c r="Z11" s="751"/>
      <c r="AA11" s="750"/>
      <c r="AB11" s="751" t="s">
        <v>782</v>
      </c>
      <c r="AC11" s="1208"/>
      <c r="AD11" s="649"/>
    </row>
    <row r="12" spans="1:30" s="364" customFormat="1" ht="12" customHeight="1">
      <c r="A12" s="1165"/>
      <c r="B12" s="1166"/>
      <c r="C12" s="1193"/>
      <c r="D12" s="1205"/>
      <c r="E12" s="1206"/>
      <c r="F12" s="1206"/>
      <c r="G12" s="1206"/>
      <c r="H12" s="1206"/>
      <c r="I12" s="1206"/>
      <c r="J12" s="1206"/>
      <c r="K12" s="1206"/>
      <c r="L12" s="1202"/>
      <c r="M12" s="1202"/>
      <c r="N12" s="1199"/>
      <c r="O12" s="1199"/>
      <c r="P12" s="1199"/>
      <c r="Q12" s="1199"/>
      <c r="R12" s="1091"/>
      <c r="S12" s="1091"/>
      <c r="T12" s="1091"/>
      <c r="U12" s="1091"/>
      <c r="V12" s="1091"/>
      <c r="W12" s="1091"/>
      <c r="X12" s="1091"/>
      <c r="Y12" s="1091"/>
      <c r="Z12" s="1091"/>
      <c r="AA12" s="1091"/>
      <c r="AB12" s="1091"/>
      <c r="AC12" s="1209"/>
      <c r="AD12" s="649"/>
    </row>
    <row r="13" spans="1:30" s="364" customFormat="1" ht="24" customHeight="1">
      <c r="A13" s="1033" t="s">
        <v>446</v>
      </c>
      <c r="B13" s="1034"/>
      <c r="C13" s="1035"/>
      <c r="D13" s="870"/>
      <c r="E13" s="769"/>
      <c r="F13" s="769"/>
      <c r="G13" s="405" t="s">
        <v>447</v>
      </c>
      <c r="H13" s="493"/>
      <c r="I13" s="1185" t="s">
        <v>783</v>
      </c>
      <c r="J13" s="1186"/>
      <c r="K13" s="1186"/>
      <c r="L13" s="1186"/>
      <c r="M13" s="1186"/>
      <c r="N13" s="1186"/>
      <c r="O13" s="1187"/>
      <c r="P13" s="1188"/>
      <c r="Q13" s="1188"/>
      <c r="R13" s="1187" t="s">
        <v>784</v>
      </c>
      <c r="S13" s="1188"/>
      <c r="T13" s="1188"/>
      <c r="U13" s="1188"/>
      <c r="V13" s="1188"/>
      <c r="W13" s="1188"/>
      <c r="X13" s="1188"/>
      <c r="Y13" s="1187"/>
      <c r="Z13" s="1188"/>
      <c r="AA13" s="1188"/>
      <c r="AB13" s="1187" t="s">
        <v>785</v>
      </c>
      <c r="AC13" s="1189"/>
      <c r="AD13" s="651"/>
    </row>
    <row r="14" spans="1:30" s="364" customFormat="1" ht="24" customHeight="1">
      <c r="A14" s="847" t="s">
        <v>448</v>
      </c>
      <c r="B14" s="848"/>
      <c r="C14" s="849"/>
      <c r="D14" s="1194" t="s">
        <v>449</v>
      </c>
      <c r="E14" s="1194"/>
      <c r="F14" s="1194"/>
      <c r="G14" s="1195"/>
      <c r="H14" s="1195"/>
      <c r="I14" s="1195"/>
      <c r="J14" s="1195"/>
      <c r="K14" s="1195"/>
      <c r="L14" s="1196"/>
      <c r="M14" s="976" t="s">
        <v>450</v>
      </c>
      <c r="N14" s="1153"/>
      <c r="O14" s="1153"/>
      <c r="P14" s="1153"/>
      <c r="Q14" s="1153"/>
      <c r="R14" s="1153"/>
      <c r="S14" s="1153"/>
      <c r="T14" s="977"/>
      <c r="U14" s="1194" t="s">
        <v>449</v>
      </c>
      <c r="V14" s="1194"/>
      <c r="W14" s="1194"/>
      <c r="X14" s="1195"/>
      <c r="Y14" s="1195"/>
      <c r="Z14" s="1195"/>
      <c r="AA14" s="1195"/>
      <c r="AB14" s="1195"/>
      <c r="AC14" s="1197"/>
      <c r="AD14" s="639" t="s">
        <v>625</v>
      </c>
    </row>
    <row r="15" spans="1:30" s="364" customFormat="1" ht="24" customHeight="1">
      <c r="A15" s="853"/>
      <c r="B15" s="854"/>
      <c r="C15" s="855"/>
      <c r="D15" s="1194" t="s">
        <v>451</v>
      </c>
      <c r="E15" s="1194"/>
      <c r="F15" s="1194"/>
      <c r="G15" s="1195"/>
      <c r="H15" s="1195"/>
      <c r="I15" s="1195"/>
      <c r="J15" s="1195"/>
      <c r="K15" s="1195"/>
      <c r="L15" s="1196"/>
      <c r="M15" s="978"/>
      <c r="N15" s="966"/>
      <c r="O15" s="966"/>
      <c r="P15" s="966"/>
      <c r="Q15" s="966"/>
      <c r="R15" s="966"/>
      <c r="S15" s="966"/>
      <c r="T15" s="967"/>
      <c r="U15" s="1194" t="s">
        <v>451</v>
      </c>
      <c r="V15" s="1194"/>
      <c r="W15" s="1194"/>
      <c r="X15" s="1195"/>
      <c r="Y15" s="1195"/>
      <c r="Z15" s="1195"/>
      <c r="AA15" s="1195"/>
      <c r="AB15" s="1195"/>
      <c r="AC15" s="1197"/>
      <c r="AD15" s="639" t="s">
        <v>625</v>
      </c>
    </row>
    <row r="16" spans="1:30" s="364" customFormat="1" ht="24" customHeight="1">
      <c r="A16" s="1033" t="s">
        <v>452</v>
      </c>
      <c r="B16" s="1034"/>
      <c r="C16" s="1035"/>
      <c r="D16" s="1170"/>
      <c r="E16" s="1171"/>
      <c r="F16" s="1171"/>
      <c r="G16" s="1171"/>
      <c r="H16" s="1171"/>
      <c r="I16" s="1171"/>
      <c r="J16" s="1171"/>
      <c r="K16" s="1171"/>
      <c r="L16" s="1171"/>
      <c r="M16" s="1171"/>
      <c r="N16" s="1171"/>
      <c r="O16" s="1171"/>
      <c r="P16" s="1171"/>
      <c r="Q16" s="1171"/>
      <c r="R16" s="1171"/>
      <c r="S16" s="1171"/>
      <c r="T16" s="1171"/>
      <c r="U16" s="1171"/>
      <c r="V16" s="1171"/>
      <c r="W16" s="1171"/>
      <c r="X16" s="1171"/>
      <c r="Y16" s="1171"/>
      <c r="Z16" s="1171"/>
      <c r="AA16" s="1171"/>
      <c r="AB16" s="1171"/>
      <c r="AC16" s="1172"/>
      <c r="AD16" s="639" t="s">
        <v>625</v>
      </c>
    </row>
    <row r="17" spans="1:30" s="364" customFormat="1" ht="24" customHeight="1">
      <c r="A17" s="1173" t="s">
        <v>453</v>
      </c>
      <c r="B17" s="1174"/>
      <c r="C17" s="1175"/>
      <c r="D17" s="1179" t="s">
        <v>454</v>
      </c>
      <c r="E17" s="1180"/>
      <c r="F17" s="1180"/>
      <c r="G17" s="1180"/>
      <c r="H17" s="1181"/>
      <c r="I17" s="1102"/>
      <c r="J17" s="1103"/>
      <c r="K17" s="1104"/>
      <c r="L17" s="1104"/>
      <c r="M17" s="1104"/>
      <c r="N17" s="1104"/>
      <c r="O17" s="1104"/>
      <c r="P17" s="1104"/>
      <c r="Q17" s="1104"/>
      <c r="R17" s="1104"/>
      <c r="S17" s="1104"/>
      <c r="T17" s="1104"/>
      <c r="U17" s="1104"/>
      <c r="V17" s="1104"/>
      <c r="W17" s="1104"/>
      <c r="X17" s="1104"/>
      <c r="Y17" s="1104"/>
      <c r="Z17" s="1104"/>
      <c r="AA17" s="1104"/>
      <c r="AB17" s="1104"/>
      <c r="AC17" s="1105"/>
      <c r="AD17" s="639" t="s">
        <v>625</v>
      </c>
    </row>
    <row r="18" spans="1:30" s="364" customFormat="1" ht="24" customHeight="1">
      <c r="A18" s="1176"/>
      <c r="B18" s="1177"/>
      <c r="C18" s="1178"/>
      <c r="D18" s="1182" t="s">
        <v>455</v>
      </c>
      <c r="E18" s="1183"/>
      <c r="F18" s="1183"/>
      <c r="G18" s="1183"/>
      <c r="H18" s="1184"/>
      <c r="I18" s="1102"/>
      <c r="J18" s="1106"/>
      <c r="K18" s="1106"/>
      <c r="L18" s="1106"/>
      <c r="M18" s="1106"/>
      <c r="N18" s="1106"/>
      <c r="O18" s="1106" t="s">
        <v>433</v>
      </c>
      <c r="P18" s="1106"/>
      <c r="Q18" s="1106"/>
      <c r="R18" s="1106"/>
      <c r="S18" s="1106"/>
      <c r="T18" s="419" t="s">
        <v>434</v>
      </c>
      <c r="U18" s="1106"/>
      <c r="V18" s="1106"/>
      <c r="W18" s="1106"/>
      <c r="X18" s="1106"/>
      <c r="Y18" s="1106"/>
      <c r="Z18" s="1106"/>
      <c r="AA18" s="1106"/>
      <c r="AB18" s="1106"/>
      <c r="AC18" s="420" t="s">
        <v>435</v>
      </c>
      <c r="AD18" s="639" t="s">
        <v>625</v>
      </c>
    </row>
    <row r="19" spans="1:30" s="364" customFormat="1" ht="23.25" customHeight="1" thickBot="1">
      <c r="A19" s="1161" t="s">
        <v>248</v>
      </c>
      <c r="B19" s="1162"/>
      <c r="C19" s="1162"/>
      <c r="D19" s="1162"/>
      <c r="E19" s="1162"/>
      <c r="F19" s="1162"/>
      <c r="G19" s="1162"/>
      <c r="H19" s="1162"/>
      <c r="I19" s="1162"/>
      <c r="J19" s="1162"/>
      <c r="K19" s="1162"/>
      <c r="L19" s="1162"/>
      <c r="M19" s="1162"/>
      <c r="N19" s="1162"/>
      <c r="O19" s="1162"/>
      <c r="P19" s="1162"/>
      <c r="Q19" s="1162"/>
      <c r="R19" s="1162"/>
      <c r="S19" s="1162"/>
      <c r="T19" s="1163"/>
      <c r="U19" s="1164"/>
      <c r="V19" s="1024"/>
      <c r="W19" s="1024"/>
      <c r="X19" s="1024"/>
      <c r="Y19" s="1024"/>
      <c r="Z19" s="1024"/>
      <c r="AA19" s="1024"/>
      <c r="AB19" s="1024"/>
      <c r="AC19" s="1025"/>
      <c r="AD19" s="639" t="s">
        <v>625</v>
      </c>
    </row>
    <row r="20" spans="1:30" s="364" customFormat="1" ht="24" customHeight="1" thickTop="1">
      <c r="A20" s="1165" t="s">
        <v>456</v>
      </c>
      <c r="B20" s="1166"/>
      <c r="C20" s="1166"/>
      <c r="D20" s="1167" t="s">
        <v>457</v>
      </c>
      <c r="E20" s="1168"/>
      <c r="F20" s="1168"/>
      <c r="G20" s="1168"/>
      <c r="H20" s="1168"/>
      <c r="I20" s="1168"/>
      <c r="J20" s="1168"/>
      <c r="K20" s="1168"/>
      <c r="L20" s="1168"/>
      <c r="M20" s="1168"/>
      <c r="N20" s="1168"/>
      <c r="O20" s="1168"/>
      <c r="P20" s="1168"/>
      <c r="Q20" s="1169"/>
      <c r="R20" s="1010" t="s">
        <v>458</v>
      </c>
      <c r="S20" s="1011"/>
      <c r="T20" s="1011"/>
      <c r="U20" s="1011"/>
      <c r="V20" s="1011"/>
      <c r="W20" s="1011"/>
      <c r="X20" s="1012"/>
      <c r="Y20" s="406" t="s">
        <v>459</v>
      </c>
      <c r="Z20" s="406"/>
      <c r="AA20" s="406"/>
      <c r="AB20" s="406"/>
      <c r="AC20" s="407"/>
      <c r="AD20" s="638" t="s">
        <v>460</v>
      </c>
    </row>
    <row r="21" spans="1:30" s="364" customFormat="1" ht="24" customHeight="1">
      <c r="A21" s="1152" t="s">
        <v>461</v>
      </c>
      <c r="B21" s="1153"/>
      <c r="C21" s="977"/>
      <c r="D21" s="408"/>
      <c r="E21" s="1120" t="s">
        <v>462</v>
      </c>
      <c r="F21" s="1120"/>
      <c r="G21" s="1119"/>
      <c r="H21" s="1119"/>
      <c r="I21" s="1119"/>
      <c r="J21" s="1119"/>
      <c r="K21" s="1119"/>
      <c r="L21" s="1119"/>
      <c r="M21" s="1120" t="s">
        <v>463</v>
      </c>
      <c r="N21" s="1120"/>
      <c r="O21" s="1120"/>
      <c r="P21" s="767"/>
      <c r="Q21" s="768"/>
      <c r="R21" s="1154" t="s">
        <v>464</v>
      </c>
      <c r="S21" s="1155"/>
      <c r="T21" s="1155"/>
      <c r="U21" s="1155"/>
      <c r="V21" s="1155"/>
      <c r="W21" s="1155"/>
      <c r="X21" s="1156"/>
      <c r="Y21" s="1142"/>
      <c r="Z21" s="1141"/>
      <c r="AA21" s="1141"/>
      <c r="AB21" s="848" t="s">
        <v>74</v>
      </c>
      <c r="AC21" s="1145"/>
      <c r="AD21" s="649"/>
    </row>
    <row r="22" spans="1:30" s="364" customFormat="1" ht="24" customHeight="1">
      <c r="A22" s="1147" t="s">
        <v>465</v>
      </c>
      <c r="B22" s="771"/>
      <c r="C22" s="1148"/>
      <c r="D22" s="408"/>
      <c r="E22" s="1120" t="s">
        <v>466</v>
      </c>
      <c r="F22" s="1120"/>
      <c r="G22" s="1149"/>
      <c r="H22" s="1149"/>
      <c r="I22" s="1149"/>
      <c r="J22" s="1149"/>
      <c r="K22" s="1149"/>
      <c r="L22" s="1149"/>
      <c r="M22" s="1120" t="s">
        <v>463</v>
      </c>
      <c r="N22" s="1120"/>
      <c r="O22" s="1120"/>
      <c r="P22" s="767"/>
      <c r="Q22" s="768"/>
      <c r="R22" s="1157"/>
      <c r="S22" s="771"/>
      <c r="T22" s="771"/>
      <c r="U22" s="771"/>
      <c r="V22" s="771"/>
      <c r="W22" s="771"/>
      <c r="X22" s="1148"/>
      <c r="Y22" s="1143"/>
      <c r="Z22" s="1144"/>
      <c r="AA22" s="1144"/>
      <c r="AB22" s="851"/>
      <c r="AC22" s="1146"/>
      <c r="AD22" s="649"/>
    </row>
    <row r="23" spans="1:30" s="364" customFormat="1" ht="24" customHeight="1">
      <c r="A23" s="1147"/>
      <c r="B23" s="771"/>
      <c r="C23" s="1148"/>
      <c r="D23" s="409"/>
      <c r="E23" s="1150" t="s">
        <v>467</v>
      </c>
      <c r="F23" s="1150"/>
      <c r="G23" s="1151"/>
      <c r="H23" s="1151"/>
      <c r="I23" s="1151"/>
      <c r="J23" s="1151"/>
      <c r="K23" s="1151"/>
      <c r="L23" s="1151"/>
      <c r="M23" s="1150" t="s">
        <v>463</v>
      </c>
      <c r="N23" s="1150"/>
      <c r="O23" s="1150"/>
      <c r="P23" s="854"/>
      <c r="Q23" s="854"/>
      <c r="R23" s="1157"/>
      <c r="S23" s="771"/>
      <c r="T23" s="771"/>
      <c r="U23" s="771"/>
      <c r="V23" s="771"/>
      <c r="W23" s="771"/>
      <c r="X23" s="1148"/>
      <c r="Y23" s="1133" t="s">
        <v>468</v>
      </c>
      <c r="Z23" s="1134"/>
      <c r="AA23" s="1134"/>
      <c r="AB23" s="1134"/>
      <c r="AC23" s="1135"/>
      <c r="AD23" s="649"/>
    </row>
    <row r="24" spans="1:30" s="364" customFormat="1" ht="24" customHeight="1">
      <c r="A24" s="1139" t="s">
        <v>469</v>
      </c>
      <c r="B24" s="966"/>
      <c r="C24" s="967"/>
      <c r="D24" s="410"/>
      <c r="E24" s="1140" t="s">
        <v>470</v>
      </c>
      <c r="F24" s="1140"/>
      <c r="G24" s="1141"/>
      <c r="H24" s="1141"/>
      <c r="I24" s="1141"/>
      <c r="J24" s="1141"/>
      <c r="K24" s="1141"/>
      <c r="L24" s="1141"/>
      <c r="M24" s="1120" t="s">
        <v>463</v>
      </c>
      <c r="N24" s="1120"/>
      <c r="O24" s="1120"/>
      <c r="P24" s="848"/>
      <c r="Q24" s="848"/>
      <c r="R24" s="1158"/>
      <c r="S24" s="1159"/>
      <c r="T24" s="1159"/>
      <c r="U24" s="1159"/>
      <c r="V24" s="1159"/>
      <c r="W24" s="1159"/>
      <c r="X24" s="1160"/>
      <c r="Y24" s="1136"/>
      <c r="Z24" s="1137"/>
      <c r="AA24" s="1137"/>
      <c r="AB24" s="1137"/>
      <c r="AC24" s="1138"/>
      <c r="AD24" s="649"/>
    </row>
    <row r="25" spans="1:30" s="364" customFormat="1" ht="24" customHeight="1">
      <c r="A25" s="1033" t="s">
        <v>471</v>
      </c>
      <c r="B25" s="1034"/>
      <c r="C25" s="1034"/>
      <c r="D25" s="411"/>
      <c r="E25" s="769"/>
      <c r="F25" s="769"/>
      <c r="G25" s="769"/>
      <c r="H25" s="769"/>
      <c r="I25" s="769"/>
      <c r="J25" s="769"/>
      <c r="K25" s="769"/>
      <c r="L25" s="769"/>
      <c r="M25" s="767" t="s">
        <v>205</v>
      </c>
      <c r="N25" s="767"/>
      <c r="O25" s="767"/>
      <c r="P25" s="412"/>
      <c r="Q25" s="413"/>
      <c r="R25" s="1121" t="s">
        <v>472</v>
      </c>
      <c r="S25" s="1122"/>
      <c r="T25" s="1122"/>
      <c r="U25" s="1122"/>
      <c r="V25" s="1122"/>
      <c r="W25" s="1122"/>
      <c r="X25" s="1123"/>
      <c r="Y25" s="1132"/>
      <c r="Z25" s="1119"/>
      <c r="AA25" s="1119"/>
      <c r="AB25" s="767" t="s">
        <v>473</v>
      </c>
      <c r="AC25" s="770"/>
      <c r="AD25" s="649"/>
    </row>
    <row r="26" spans="1:30" s="364" customFormat="1" ht="24" customHeight="1">
      <c r="A26" s="1033" t="s">
        <v>474</v>
      </c>
      <c r="B26" s="1034"/>
      <c r="C26" s="1034"/>
      <c r="D26" s="411"/>
      <c r="E26" s="769"/>
      <c r="F26" s="769"/>
      <c r="G26" s="769"/>
      <c r="H26" s="769"/>
      <c r="I26" s="769"/>
      <c r="J26" s="769"/>
      <c r="K26" s="769"/>
      <c r="L26" s="769"/>
      <c r="M26" s="1131" t="s">
        <v>475</v>
      </c>
      <c r="N26" s="1131"/>
      <c r="O26" s="1131"/>
      <c r="P26" s="767"/>
      <c r="Q26" s="768"/>
      <c r="R26" s="1121" t="s">
        <v>476</v>
      </c>
      <c r="S26" s="1122"/>
      <c r="T26" s="1122"/>
      <c r="U26" s="1122"/>
      <c r="V26" s="1122"/>
      <c r="W26" s="1122"/>
      <c r="X26" s="1123"/>
      <c r="Y26" s="1132"/>
      <c r="Z26" s="1119"/>
      <c r="AA26" s="1119"/>
      <c r="AB26" s="767" t="s">
        <v>477</v>
      </c>
      <c r="AC26" s="770"/>
      <c r="AD26" s="649"/>
    </row>
    <row r="27" spans="1:30" s="364" customFormat="1" ht="24" customHeight="1">
      <c r="A27" s="1117" t="s">
        <v>478</v>
      </c>
      <c r="B27" s="1118"/>
      <c r="C27" s="1118"/>
      <c r="D27" s="414"/>
      <c r="E27" s="1119"/>
      <c r="F27" s="1119"/>
      <c r="G27" s="1119"/>
      <c r="H27" s="1119"/>
      <c r="I27" s="1119"/>
      <c r="J27" s="1119"/>
      <c r="K27" s="1119"/>
      <c r="L27" s="1119"/>
      <c r="M27" s="1127" t="s">
        <v>479</v>
      </c>
      <c r="N27" s="1127"/>
      <c r="O27" s="1127"/>
      <c r="P27" s="828"/>
      <c r="Q27" s="828"/>
      <c r="R27" s="1128" t="s">
        <v>480</v>
      </c>
      <c r="S27" s="1129"/>
      <c r="T27" s="1129"/>
      <c r="U27" s="1129"/>
      <c r="V27" s="1129"/>
      <c r="W27" s="1129"/>
      <c r="X27" s="1130"/>
      <c r="Y27" s="1124"/>
      <c r="Z27" s="1125"/>
      <c r="AA27" s="1125"/>
      <c r="AB27" s="1125"/>
      <c r="AC27" s="1126"/>
      <c r="AD27" s="647"/>
    </row>
    <row r="28" spans="1:30" s="364" customFormat="1" ht="24" customHeight="1">
      <c r="A28" s="1117" t="s">
        <v>481</v>
      </c>
      <c r="B28" s="1118"/>
      <c r="C28" s="1118"/>
      <c r="D28" s="415"/>
      <c r="E28" s="1119"/>
      <c r="F28" s="1119"/>
      <c r="G28" s="1119"/>
      <c r="H28" s="1119"/>
      <c r="I28" s="1119"/>
      <c r="J28" s="1119"/>
      <c r="K28" s="1119"/>
      <c r="L28" s="1119"/>
      <c r="M28" s="1127" t="s">
        <v>482</v>
      </c>
      <c r="N28" s="1127"/>
      <c r="O28" s="1127"/>
      <c r="P28" s="828"/>
      <c r="Q28" s="828"/>
      <c r="R28" s="1121" t="s">
        <v>483</v>
      </c>
      <c r="S28" s="1122"/>
      <c r="T28" s="1122"/>
      <c r="U28" s="1122"/>
      <c r="V28" s="1122"/>
      <c r="W28" s="1122"/>
      <c r="X28" s="1123"/>
      <c r="Y28" s="1124"/>
      <c r="Z28" s="1125"/>
      <c r="AA28" s="1125"/>
      <c r="AB28" s="1125"/>
      <c r="AC28" s="1126"/>
      <c r="AD28" s="647"/>
    </row>
    <row r="29" spans="1:30" s="364" customFormat="1" ht="24" customHeight="1">
      <c r="A29" s="1117" t="s">
        <v>484</v>
      </c>
      <c r="B29" s="1118"/>
      <c r="C29" s="1118"/>
      <c r="D29" s="414"/>
      <c r="E29" s="1119"/>
      <c r="F29" s="1119"/>
      <c r="G29" s="1119"/>
      <c r="H29" s="1119"/>
      <c r="I29" s="1119"/>
      <c r="J29" s="1119"/>
      <c r="K29" s="1119"/>
      <c r="L29" s="1119"/>
      <c r="M29" s="1120" t="s">
        <v>463</v>
      </c>
      <c r="N29" s="1120"/>
      <c r="O29" s="1120"/>
      <c r="P29" s="828"/>
      <c r="Q29" s="828"/>
      <c r="R29" s="1121" t="s">
        <v>485</v>
      </c>
      <c r="S29" s="1122"/>
      <c r="T29" s="1122"/>
      <c r="U29" s="1122"/>
      <c r="V29" s="1122"/>
      <c r="W29" s="1122"/>
      <c r="X29" s="1123"/>
      <c r="Y29" s="1124"/>
      <c r="Z29" s="1125"/>
      <c r="AA29" s="1125"/>
      <c r="AB29" s="1125"/>
      <c r="AC29" s="1126"/>
      <c r="AD29" s="647"/>
    </row>
    <row r="30" spans="1:30" s="364" customFormat="1" ht="24" customHeight="1" thickBot="1">
      <c r="A30" s="1108" t="s">
        <v>486</v>
      </c>
      <c r="B30" s="1109"/>
      <c r="C30" s="1109"/>
      <c r="D30" s="416"/>
      <c r="E30" s="1049"/>
      <c r="F30" s="1049"/>
      <c r="G30" s="1049"/>
      <c r="H30" s="1049"/>
      <c r="I30" s="1049"/>
      <c r="J30" s="1049"/>
      <c r="K30" s="1049"/>
      <c r="L30" s="1049"/>
      <c r="M30" s="1110" t="s">
        <v>463</v>
      </c>
      <c r="N30" s="1110"/>
      <c r="O30" s="1110"/>
      <c r="P30" s="1022"/>
      <c r="Q30" s="1023"/>
      <c r="R30" s="1111" t="s">
        <v>487</v>
      </c>
      <c r="S30" s="1112"/>
      <c r="T30" s="1112"/>
      <c r="U30" s="1112"/>
      <c r="V30" s="1112"/>
      <c r="W30" s="1112"/>
      <c r="X30" s="1113"/>
      <c r="Y30" s="1114"/>
      <c r="Z30" s="1115"/>
      <c r="AA30" s="1115"/>
      <c r="AB30" s="1115"/>
      <c r="AC30" s="1116"/>
      <c r="AD30" s="647"/>
    </row>
    <row r="31" spans="1:30" s="364" customFormat="1" ht="15" customHeight="1" thickTop="1">
      <c r="A31" s="417" t="s">
        <v>235</v>
      </c>
      <c r="C31" s="695"/>
      <c r="D31" s="695"/>
      <c r="E31" s="695" t="s">
        <v>797</v>
      </c>
      <c r="F31" s="695"/>
      <c r="H31" s="695"/>
      <c r="I31" s="1090"/>
      <c r="J31" s="1091"/>
      <c r="K31" s="1091"/>
      <c r="L31" s="1092"/>
      <c r="M31" s="1093" t="s">
        <v>463</v>
      </c>
      <c r="N31" s="1094"/>
      <c r="O31" s="1094"/>
      <c r="P31" s="695"/>
      <c r="Q31" s="695"/>
      <c r="R31" s="695"/>
      <c r="S31" s="695"/>
      <c r="T31" s="695"/>
      <c r="U31" s="695"/>
      <c r="V31" s="695"/>
      <c r="W31" s="695"/>
      <c r="X31" s="695"/>
      <c r="Y31" s="733"/>
      <c r="Z31" s="733"/>
      <c r="AA31" s="695"/>
      <c r="AB31" s="695"/>
      <c r="AC31" s="734"/>
      <c r="AD31" s="652"/>
    </row>
    <row r="32" spans="1:30" s="364" customFormat="1" ht="38.25" customHeight="1" thickBot="1">
      <c r="A32" s="793"/>
      <c r="B32" s="794"/>
      <c r="C32" s="794"/>
      <c r="D32" s="794"/>
      <c r="E32" s="794"/>
      <c r="F32" s="794"/>
      <c r="G32" s="794"/>
      <c r="H32" s="794"/>
      <c r="I32" s="794"/>
      <c r="J32" s="794"/>
      <c r="K32" s="794"/>
      <c r="L32" s="794"/>
      <c r="M32" s="794"/>
      <c r="N32" s="794"/>
      <c r="O32" s="794"/>
      <c r="P32" s="794"/>
      <c r="Q32" s="794"/>
      <c r="R32" s="794"/>
      <c r="S32" s="794"/>
      <c r="T32" s="794"/>
      <c r="U32" s="794"/>
      <c r="V32" s="794"/>
      <c r="W32" s="794"/>
      <c r="X32" s="794"/>
      <c r="Y32" s="794"/>
      <c r="Z32" s="794"/>
      <c r="AA32" s="794"/>
      <c r="AB32" s="794"/>
      <c r="AC32" s="795"/>
      <c r="AD32" s="644"/>
    </row>
    <row r="33" spans="1:30" s="364" customFormat="1" ht="21.95" customHeight="1">
      <c r="A33" s="1107" t="s">
        <v>488</v>
      </c>
      <c r="B33" s="1107"/>
      <c r="C33" s="1107"/>
      <c r="D33" s="1107"/>
      <c r="E33" s="1107"/>
      <c r="F33" s="1107"/>
      <c r="G33" s="1107"/>
      <c r="H33" s="1107"/>
      <c r="I33" s="1107"/>
      <c r="J33" s="1107"/>
      <c r="K33" s="1107"/>
      <c r="L33" s="1107"/>
      <c r="M33" s="1107"/>
      <c r="N33" s="1107"/>
      <c r="O33" s="1107"/>
      <c r="P33" s="1107"/>
      <c r="Q33" s="1107"/>
      <c r="R33" s="1107"/>
      <c r="S33" s="1107"/>
      <c r="T33" s="1107"/>
      <c r="U33" s="1107"/>
      <c r="V33" s="1107"/>
      <c r="W33" s="1107"/>
      <c r="X33" s="1107"/>
      <c r="Y33" s="1107"/>
      <c r="Z33" s="1107"/>
      <c r="AA33" s="1107"/>
      <c r="AB33" s="1107"/>
      <c r="AC33" s="1107"/>
      <c r="AD33" s="376"/>
    </row>
    <row r="34" spans="1:30" s="364" customFormat="1" ht="12.75" customHeight="1">
      <c r="A34" s="771" t="s">
        <v>489</v>
      </c>
      <c r="B34" s="771"/>
      <c r="C34" s="771"/>
      <c r="D34" s="771"/>
      <c r="E34" s="771"/>
      <c r="F34" s="771"/>
      <c r="G34" s="771"/>
      <c r="H34" s="771"/>
      <c r="I34" s="771"/>
      <c r="J34" s="771"/>
      <c r="K34" s="771"/>
      <c r="L34" s="771"/>
      <c r="M34" s="771"/>
      <c r="N34" s="771"/>
      <c r="O34" s="771"/>
      <c r="P34" s="771"/>
      <c r="Q34" s="771"/>
      <c r="R34" s="771"/>
      <c r="S34" s="771"/>
      <c r="T34" s="771"/>
      <c r="U34" s="771"/>
      <c r="V34" s="771"/>
      <c r="W34" s="771"/>
      <c r="X34" s="771"/>
      <c r="Y34" s="771"/>
      <c r="Z34" s="771"/>
      <c r="AA34" s="771"/>
      <c r="AB34" s="771"/>
      <c r="AC34" s="771"/>
      <c r="AD34" s="376"/>
    </row>
    <row r="35" spans="1:30" s="377" customFormat="1" ht="12.95" customHeight="1">
      <c r="A35" s="771" t="s">
        <v>490</v>
      </c>
      <c r="B35" s="771"/>
      <c r="C35" s="771"/>
      <c r="D35" s="771"/>
      <c r="E35" s="771"/>
      <c r="F35" s="771"/>
      <c r="G35" s="771"/>
      <c r="H35" s="771"/>
      <c r="I35" s="771"/>
      <c r="J35" s="771"/>
      <c r="K35" s="771"/>
      <c r="L35" s="771"/>
      <c r="M35" s="771"/>
      <c r="N35" s="771"/>
      <c r="O35" s="771"/>
      <c r="P35" s="771"/>
      <c r="Q35" s="771"/>
      <c r="R35" s="771"/>
      <c r="S35" s="771"/>
      <c r="T35" s="771"/>
      <c r="U35" s="771"/>
      <c r="V35" s="771"/>
      <c r="W35" s="771"/>
      <c r="X35" s="771"/>
      <c r="Y35" s="771"/>
      <c r="Z35" s="771"/>
      <c r="AA35" s="771"/>
      <c r="AB35" s="771"/>
      <c r="AC35" s="771"/>
    </row>
    <row r="36" spans="1:30" s="364" customFormat="1" ht="12.75" customHeight="1">
      <c r="A36" s="772" t="s">
        <v>239</v>
      </c>
      <c r="B36" s="772"/>
      <c r="C36" s="772"/>
      <c r="D36" s="772"/>
      <c r="E36" s="772"/>
      <c r="F36" s="772"/>
      <c r="G36" s="772"/>
      <c r="H36" s="772"/>
      <c r="I36" s="772"/>
      <c r="J36" s="772"/>
      <c r="K36" s="772"/>
      <c r="L36" s="772"/>
      <c r="M36" s="772"/>
      <c r="N36" s="772"/>
      <c r="O36" s="772"/>
      <c r="P36" s="772"/>
      <c r="Q36" s="772"/>
      <c r="R36" s="772"/>
      <c r="S36" s="772"/>
      <c r="T36" s="772"/>
      <c r="U36" s="772"/>
      <c r="V36" s="772"/>
      <c r="W36" s="772"/>
      <c r="X36" s="772"/>
      <c r="Y36" s="772"/>
      <c r="Z36" s="772"/>
      <c r="AA36" s="772"/>
      <c r="AB36" s="772"/>
      <c r="AC36" s="772"/>
      <c r="AD36" s="376"/>
    </row>
    <row r="37" spans="1:30" s="364" customFormat="1">
      <c r="A37" s="773" t="s">
        <v>240</v>
      </c>
      <c r="B37" s="773"/>
      <c r="C37" s="773"/>
      <c r="D37" s="773"/>
      <c r="E37" s="773"/>
      <c r="F37" s="773"/>
      <c r="G37" s="773"/>
      <c r="H37" s="773"/>
      <c r="I37" s="773"/>
      <c r="J37" s="773"/>
      <c r="K37" s="773"/>
      <c r="L37" s="773"/>
      <c r="M37" s="773"/>
      <c r="N37" s="773"/>
      <c r="O37" s="773"/>
      <c r="P37" s="773"/>
      <c r="Q37" s="773"/>
      <c r="R37" s="773"/>
      <c r="S37" s="773"/>
      <c r="T37" s="773"/>
      <c r="U37" s="773"/>
      <c r="V37" s="773"/>
      <c r="W37" s="773"/>
      <c r="X37" s="773"/>
      <c r="Y37" s="773"/>
      <c r="Z37" s="773"/>
      <c r="AA37" s="773"/>
      <c r="AB37" s="773"/>
      <c r="AC37" s="773"/>
      <c r="AD37" s="376"/>
    </row>
  </sheetData>
  <mergeCells count="135">
    <mergeCell ref="A2:AC2"/>
    <mergeCell ref="Z4:AB4"/>
    <mergeCell ref="A5:C5"/>
    <mergeCell ref="D5:V5"/>
    <mergeCell ref="W5:Y5"/>
    <mergeCell ref="Z5:AC5"/>
    <mergeCell ref="W7:X8"/>
    <mergeCell ref="P7:P8"/>
    <mergeCell ref="Q7:Q8"/>
    <mergeCell ref="R7:R8"/>
    <mergeCell ref="A6:C6"/>
    <mergeCell ref="D6:N6"/>
    <mergeCell ref="O6:T6"/>
    <mergeCell ref="U6:AC6"/>
    <mergeCell ref="A7:C8"/>
    <mergeCell ref="AB11:AC12"/>
    <mergeCell ref="U11:V12"/>
    <mergeCell ref="Z11:AA12"/>
    <mergeCell ref="A9:C9"/>
    <mergeCell ref="D9:AC9"/>
    <mergeCell ref="A10:C10"/>
    <mergeCell ref="D10:J10"/>
    <mergeCell ref="K10:N10"/>
    <mergeCell ref="O10:U10"/>
    <mergeCell ref="V10:AC10"/>
    <mergeCell ref="I13:N13"/>
    <mergeCell ref="O13:Q13"/>
    <mergeCell ref="R13:X13"/>
    <mergeCell ref="Y13:AA13"/>
    <mergeCell ref="AB13:AC13"/>
    <mergeCell ref="A11:C12"/>
    <mergeCell ref="A14:C15"/>
    <mergeCell ref="D14:F14"/>
    <mergeCell ref="G14:L14"/>
    <mergeCell ref="M14:T15"/>
    <mergeCell ref="U14:W14"/>
    <mergeCell ref="X14:AC14"/>
    <mergeCell ref="D15:F15"/>
    <mergeCell ref="G15:L15"/>
    <mergeCell ref="U15:W15"/>
    <mergeCell ref="X15:AC15"/>
    <mergeCell ref="A13:C13"/>
    <mergeCell ref="D13:F13"/>
    <mergeCell ref="P11:Q12"/>
    <mergeCell ref="L11:M12"/>
    <mergeCell ref="D11:K12"/>
    <mergeCell ref="N11:O12"/>
    <mergeCell ref="R11:T12"/>
    <mergeCell ref="W11:Y12"/>
    <mergeCell ref="A19:T19"/>
    <mergeCell ref="U19:AC19"/>
    <mergeCell ref="A20:C20"/>
    <mergeCell ref="D20:Q20"/>
    <mergeCell ref="R20:X20"/>
    <mergeCell ref="I18:N18"/>
    <mergeCell ref="U18:AB18"/>
    <mergeCell ref="A16:C16"/>
    <mergeCell ref="D16:AC16"/>
    <mergeCell ref="A17:C18"/>
    <mergeCell ref="D17:H17"/>
    <mergeCell ref="D18:H18"/>
    <mergeCell ref="Y21:AA22"/>
    <mergeCell ref="AB21:AC22"/>
    <mergeCell ref="A22:C23"/>
    <mergeCell ref="E22:F22"/>
    <mergeCell ref="G22:L22"/>
    <mergeCell ref="M22:O22"/>
    <mergeCell ref="P22:Q22"/>
    <mergeCell ref="E23:F23"/>
    <mergeCell ref="G23:L23"/>
    <mergeCell ref="M23:O23"/>
    <mergeCell ref="A21:C21"/>
    <mergeCell ref="E21:F21"/>
    <mergeCell ref="G21:L21"/>
    <mergeCell ref="M21:O21"/>
    <mergeCell ref="P21:Q21"/>
    <mergeCell ref="R21:X24"/>
    <mergeCell ref="P23:Q23"/>
    <mergeCell ref="A25:C25"/>
    <mergeCell ref="E25:L25"/>
    <mergeCell ref="M25:O25"/>
    <mergeCell ref="R25:X25"/>
    <mergeCell ref="Y25:AA25"/>
    <mergeCell ref="AB25:AC25"/>
    <mergeCell ref="Y23:AC24"/>
    <mergeCell ref="A24:C24"/>
    <mergeCell ref="E24:F24"/>
    <mergeCell ref="G24:L24"/>
    <mergeCell ref="M24:O24"/>
    <mergeCell ref="P24:Q24"/>
    <mergeCell ref="R29:X29"/>
    <mergeCell ref="Y29:AC29"/>
    <mergeCell ref="A28:C28"/>
    <mergeCell ref="E28:L28"/>
    <mergeCell ref="M28:O28"/>
    <mergeCell ref="P28:Q28"/>
    <mergeCell ref="R28:X28"/>
    <mergeCell ref="Y28:AC28"/>
    <mergeCell ref="AB26:AC26"/>
    <mergeCell ref="A27:C27"/>
    <mergeCell ref="E27:L27"/>
    <mergeCell ref="M27:O27"/>
    <mergeCell ref="P27:Q27"/>
    <mergeCell ref="R27:X27"/>
    <mergeCell ref="Y27:AC27"/>
    <mergeCell ref="A26:C26"/>
    <mergeCell ref="E26:L26"/>
    <mergeCell ref="M26:O26"/>
    <mergeCell ref="P26:Q26"/>
    <mergeCell ref="R26:X26"/>
    <mergeCell ref="Y26:AA26"/>
    <mergeCell ref="I31:L31"/>
    <mergeCell ref="M31:O31"/>
    <mergeCell ref="A37:AC37"/>
    <mergeCell ref="D7:O8"/>
    <mergeCell ref="S7:V8"/>
    <mergeCell ref="Y7:AC8"/>
    <mergeCell ref="AD7:AD8"/>
    <mergeCell ref="I17:AC17"/>
    <mergeCell ref="O18:S18"/>
    <mergeCell ref="A32:AC32"/>
    <mergeCell ref="A33:AC33"/>
    <mergeCell ref="A34:AC34"/>
    <mergeCell ref="A35:AC35"/>
    <mergeCell ref="A36:AC36"/>
    <mergeCell ref="A30:C30"/>
    <mergeCell ref="E30:L30"/>
    <mergeCell ref="M30:O30"/>
    <mergeCell ref="P30:Q30"/>
    <mergeCell ref="R30:X30"/>
    <mergeCell ref="Y30:AC30"/>
    <mergeCell ref="A29:C29"/>
    <mergeCell ref="E29:L29"/>
    <mergeCell ref="M29:O29"/>
    <mergeCell ref="P29:Q29"/>
  </mergeCells>
  <phoneticPr fontId="1"/>
  <pageMargins left="0.7" right="0.7" top="0.75" bottom="0.75" header="0.3" footer="0.3"/>
  <pageSetup paperSize="9" scale="99" orientation="portrait" verticalDpi="0" r:id="rId1"/>
  <colBreaks count="1" manualBreakCount="1">
    <brk id="29" max="1048575" man="1"/>
  </colBreaks>
  <legacy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選択リスト!$D$3:$D$7</xm:f>
          </x14:formula1>
          <xm:sqref>Z5:AC5</xm:sqref>
        </x14:dataValidation>
        <x14:dataValidation type="list" allowBlank="1" showInputMessage="1" showErrorMessage="1">
          <x14:formula1>
            <xm:f>選択リスト!$M$3:$M$6</xm:f>
          </x14:formula1>
          <xm:sqref>G14:L14 G15:L15 X14:AC14 X15:AC15</xm:sqref>
        </x14:dataValidation>
        <x14:dataValidation type="list" allowBlank="1" showInputMessage="1" showErrorMessage="1">
          <x14:formula1>
            <xm:f>選択リスト!$N$3:$N$6</xm:f>
          </x14:formula1>
          <xm:sqref>D16:AC16</xm:sqref>
        </x14:dataValidation>
        <x14:dataValidation type="list" allowBlank="1" showInputMessage="1" showErrorMessage="1">
          <x14:formula1>
            <xm:f>選択リスト!$W$3:$W$5</xm:f>
          </x14:formula1>
          <xm:sqref>I17:AC17</xm:sqref>
        </x14:dataValidation>
        <x14:dataValidation type="list" allowBlank="1" showInputMessage="1" showErrorMessage="1">
          <x14:formula1>
            <xm:f>選択リスト!$T$3:$T$5</xm:f>
          </x14:formula1>
          <xm:sqref>U19:AC19</xm:sqref>
        </x14:dataValidation>
        <x14:dataValidation type="list" allowBlank="1" showInputMessage="1" showErrorMessage="1">
          <x14:formula1>
            <xm:f>選択リスト!$O$3:$O$7</xm:f>
          </x14:formula1>
          <xm:sqref>I18:N18</xm:sqref>
        </x14:dataValidation>
        <x14:dataValidation type="list" allowBlank="1" showInputMessage="1" showErrorMessage="1">
          <x14:formula1>
            <xm:f>選択リスト!$C$3:$C$10</xm:f>
          </x14:formula1>
          <xm:sqref>Q7:Q8</xm:sqref>
        </x14:dataValidation>
      </x14:dataValidations>
    </ext>
  </extLst>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FFCC"/>
  </sheetPr>
  <dimension ref="A1:AD37"/>
  <sheetViews>
    <sheetView zoomScaleNormal="100" workbookViewId="0">
      <selection activeCell="Q7" sqref="Q7:Q8"/>
    </sheetView>
  </sheetViews>
  <sheetFormatPr defaultRowHeight="13.5"/>
  <cols>
    <col min="1" max="1" width="13.625" customWidth="1"/>
    <col min="2" max="2" width="2.625" customWidth="1"/>
    <col min="3" max="3" width="4.75" customWidth="1"/>
    <col min="4" max="29" width="2.625" customWidth="1"/>
    <col min="30" max="30" width="50.625" customWidth="1"/>
    <col min="257" max="257" width="13.625" customWidth="1"/>
    <col min="258" max="258" width="2.625" customWidth="1"/>
    <col min="259" max="259" width="4.75" customWidth="1"/>
    <col min="260" max="285" width="2.625" customWidth="1"/>
    <col min="286" max="286" width="50.625" customWidth="1"/>
    <col min="513" max="513" width="13.625" customWidth="1"/>
    <col min="514" max="514" width="2.625" customWidth="1"/>
    <col min="515" max="515" width="4.75" customWidth="1"/>
    <col min="516" max="541" width="2.625" customWidth="1"/>
    <col min="542" max="542" width="50.625" customWidth="1"/>
    <col min="769" max="769" width="13.625" customWidth="1"/>
    <col min="770" max="770" width="2.625" customWidth="1"/>
    <col min="771" max="771" width="4.75" customWidth="1"/>
    <col min="772" max="797" width="2.625" customWidth="1"/>
    <col min="798" max="798" width="50.625" customWidth="1"/>
    <col min="1025" max="1025" width="13.625" customWidth="1"/>
    <col min="1026" max="1026" width="2.625" customWidth="1"/>
    <col min="1027" max="1027" width="4.75" customWidth="1"/>
    <col min="1028" max="1053" width="2.625" customWidth="1"/>
    <col min="1054" max="1054" width="50.625" customWidth="1"/>
    <col min="1281" max="1281" width="13.625" customWidth="1"/>
    <col min="1282" max="1282" width="2.625" customWidth="1"/>
    <col min="1283" max="1283" width="4.75" customWidth="1"/>
    <col min="1284" max="1309" width="2.625" customWidth="1"/>
    <col min="1310" max="1310" width="50.625" customWidth="1"/>
    <col min="1537" max="1537" width="13.625" customWidth="1"/>
    <col min="1538" max="1538" width="2.625" customWidth="1"/>
    <col min="1539" max="1539" width="4.75" customWidth="1"/>
    <col min="1540" max="1565" width="2.625" customWidth="1"/>
    <col min="1566" max="1566" width="50.625" customWidth="1"/>
    <col min="1793" max="1793" width="13.625" customWidth="1"/>
    <col min="1794" max="1794" width="2.625" customWidth="1"/>
    <col min="1795" max="1795" width="4.75" customWidth="1"/>
    <col min="1796" max="1821" width="2.625" customWidth="1"/>
    <col min="1822" max="1822" width="50.625" customWidth="1"/>
    <col min="2049" max="2049" width="13.625" customWidth="1"/>
    <col min="2050" max="2050" width="2.625" customWidth="1"/>
    <col min="2051" max="2051" width="4.75" customWidth="1"/>
    <col min="2052" max="2077" width="2.625" customWidth="1"/>
    <col min="2078" max="2078" width="50.625" customWidth="1"/>
    <col min="2305" max="2305" width="13.625" customWidth="1"/>
    <col min="2306" max="2306" width="2.625" customWidth="1"/>
    <col min="2307" max="2307" width="4.75" customWidth="1"/>
    <col min="2308" max="2333" width="2.625" customWidth="1"/>
    <col min="2334" max="2334" width="50.625" customWidth="1"/>
    <col min="2561" max="2561" width="13.625" customWidth="1"/>
    <col min="2562" max="2562" width="2.625" customWidth="1"/>
    <col min="2563" max="2563" width="4.75" customWidth="1"/>
    <col min="2564" max="2589" width="2.625" customWidth="1"/>
    <col min="2590" max="2590" width="50.625" customWidth="1"/>
    <col min="2817" max="2817" width="13.625" customWidth="1"/>
    <col min="2818" max="2818" width="2.625" customWidth="1"/>
    <col min="2819" max="2819" width="4.75" customWidth="1"/>
    <col min="2820" max="2845" width="2.625" customWidth="1"/>
    <col min="2846" max="2846" width="50.625" customWidth="1"/>
    <col min="3073" max="3073" width="13.625" customWidth="1"/>
    <col min="3074" max="3074" width="2.625" customWidth="1"/>
    <col min="3075" max="3075" width="4.75" customWidth="1"/>
    <col min="3076" max="3101" width="2.625" customWidth="1"/>
    <col min="3102" max="3102" width="50.625" customWidth="1"/>
    <col min="3329" max="3329" width="13.625" customWidth="1"/>
    <col min="3330" max="3330" width="2.625" customWidth="1"/>
    <col min="3331" max="3331" width="4.75" customWidth="1"/>
    <col min="3332" max="3357" width="2.625" customWidth="1"/>
    <col min="3358" max="3358" width="50.625" customWidth="1"/>
    <col min="3585" max="3585" width="13.625" customWidth="1"/>
    <col min="3586" max="3586" width="2.625" customWidth="1"/>
    <col min="3587" max="3587" width="4.75" customWidth="1"/>
    <col min="3588" max="3613" width="2.625" customWidth="1"/>
    <col min="3614" max="3614" width="50.625" customWidth="1"/>
    <col min="3841" max="3841" width="13.625" customWidth="1"/>
    <col min="3842" max="3842" width="2.625" customWidth="1"/>
    <col min="3843" max="3843" width="4.75" customWidth="1"/>
    <col min="3844" max="3869" width="2.625" customWidth="1"/>
    <col min="3870" max="3870" width="50.625" customWidth="1"/>
    <col min="4097" max="4097" width="13.625" customWidth="1"/>
    <col min="4098" max="4098" width="2.625" customWidth="1"/>
    <col min="4099" max="4099" width="4.75" customWidth="1"/>
    <col min="4100" max="4125" width="2.625" customWidth="1"/>
    <col min="4126" max="4126" width="50.625" customWidth="1"/>
    <col min="4353" max="4353" width="13.625" customWidth="1"/>
    <col min="4354" max="4354" width="2.625" customWidth="1"/>
    <col min="4355" max="4355" width="4.75" customWidth="1"/>
    <col min="4356" max="4381" width="2.625" customWidth="1"/>
    <col min="4382" max="4382" width="50.625" customWidth="1"/>
    <col min="4609" max="4609" width="13.625" customWidth="1"/>
    <col min="4610" max="4610" width="2.625" customWidth="1"/>
    <col min="4611" max="4611" width="4.75" customWidth="1"/>
    <col min="4612" max="4637" width="2.625" customWidth="1"/>
    <col min="4638" max="4638" width="50.625" customWidth="1"/>
    <col min="4865" max="4865" width="13.625" customWidth="1"/>
    <col min="4866" max="4866" width="2.625" customWidth="1"/>
    <col min="4867" max="4867" width="4.75" customWidth="1"/>
    <col min="4868" max="4893" width="2.625" customWidth="1"/>
    <col min="4894" max="4894" width="50.625" customWidth="1"/>
    <col min="5121" max="5121" width="13.625" customWidth="1"/>
    <col min="5122" max="5122" width="2.625" customWidth="1"/>
    <col min="5123" max="5123" width="4.75" customWidth="1"/>
    <col min="5124" max="5149" width="2.625" customWidth="1"/>
    <col min="5150" max="5150" width="50.625" customWidth="1"/>
    <col min="5377" max="5377" width="13.625" customWidth="1"/>
    <col min="5378" max="5378" width="2.625" customWidth="1"/>
    <col min="5379" max="5379" width="4.75" customWidth="1"/>
    <col min="5380" max="5405" width="2.625" customWidth="1"/>
    <col min="5406" max="5406" width="50.625" customWidth="1"/>
    <col min="5633" max="5633" width="13.625" customWidth="1"/>
    <col min="5634" max="5634" width="2.625" customWidth="1"/>
    <col min="5635" max="5635" width="4.75" customWidth="1"/>
    <col min="5636" max="5661" width="2.625" customWidth="1"/>
    <col min="5662" max="5662" width="50.625" customWidth="1"/>
    <col min="5889" max="5889" width="13.625" customWidth="1"/>
    <col min="5890" max="5890" width="2.625" customWidth="1"/>
    <col min="5891" max="5891" width="4.75" customWidth="1"/>
    <col min="5892" max="5917" width="2.625" customWidth="1"/>
    <col min="5918" max="5918" width="50.625" customWidth="1"/>
    <col min="6145" max="6145" width="13.625" customWidth="1"/>
    <col min="6146" max="6146" width="2.625" customWidth="1"/>
    <col min="6147" max="6147" width="4.75" customWidth="1"/>
    <col min="6148" max="6173" width="2.625" customWidth="1"/>
    <col min="6174" max="6174" width="50.625" customWidth="1"/>
    <col min="6401" max="6401" width="13.625" customWidth="1"/>
    <col min="6402" max="6402" width="2.625" customWidth="1"/>
    <col min="6403" max="6403" width="4.75" customWidth="1"/>
    <col min="6404" max="6429" width="2.625" customWidth="1"/>
    <col min="6430" max="6430" width="50.625" customWidth="1"/>
    <col min="6657" max="6657" width="13.625" customWidth="1"/>
    <col min="6658" max="6658" width="2.625" customWidth="1"/>
    <col min="6659" max="6659" width="4.75" customWidth="1"/>
    <col min="6660" max="6685" width="2.625" customWidth="1"/>
    <col min="6686" max="6686" width="50.625" customWidth="1"/>
    <col min="6913" max="6913" width="13.625" customWidth="1"/>
    <col min="6914" max="6914" width="2.625" customWidth="1"/>
    <col min="6915" max="6915" width="4.75" customWidth="1"/>
    <col min="6916" max="6941" width="2.625" customWidth="1"/>
    <col min="6942" max="6942" width="50.625" customWidth="1"/>
    <col min="7169" max="7169" width="13.625" customWidth="1"/>
    <col min="7170" max="7170" width="2.625" customWidth="1"/>
    <col min="7171" max="7171" width="4.75" customWidth="1"/>
    <col min="7172" max="7197" width="2.625" customWidth="1"/>
    <col min="7198" max="7198" width="50.625" customWidth="1"/>
    <col min="7425" max="7425" width="13.625" customWidth="1"/>
    <col min="7426" max="7426" width="2.625" customWidth="1"/>
    <col min="7427" max="7427" width="4.75" customWidth="1"/>
    <col min="7428" max="7453" width="2.625" customWidth="1"/>
    <col min="7454" max="7454" width="50.625" customWidth="1"/>
    <col min="7681" max="7681" width="13.625" customWidth="1"/>
    <col min="7682" max="7682" width="2.625" customWidth="1"/>
    <col min="7683" max="7683" width="4.75" customWidth="1"/>
    <col min="7684" max="7709" width="2.625" customWidth="1"/>
    <col min="7710" max="7710" width="50.625" customWidth="1"/>
    <col min="7937" max="7937" width="13.625" customWidth="1"/>
    <col min="7938" max="7938" width="2.625" customWidth="1"/>
    <col min="7939" max="7939" width="4.75" customWidth="1"/>
    <col min="7940" max="7965" width="2.625" customWidth="1"/>
    <col min="7966" max="7966" width="50.625" customWidth="1"/>
    <col min="8193" max="8193" width="13.625" customWidth="1"/>
    <col min="8194" max="8194" width="2.625" customWidth="1"/>
    <col min="8195" max="8195" width="4.75" customWidth="1"/>
    <col min="8196" max="8221" width="2.625" customWidth="1"/>
    <col min="8222" max="8222" width="50.625" customWidth="1"/>
    <col min="8449" max="8449" width="13.625" customWidth="1"/>
    <col min="8450" max="8450" width="2.625" customWidth="1"/>
    <col min="8451" max="8451" width="4.75" customWidth="1"/>
    <col min="8452" max="8477" width="2.625" customWidth="1"/>
    <col min="8478" max="8478" width="50.625" customWidth="1"/>
    <col min="8705" max="8705" width="13.625" customWidth="1"/>
    <col min="8706" max="8706" width="2.625" customWidth="1"/>
    <col min="8707" max="8707" width="4.75" customWidth="1"/>
    <col min="8708" max="8733" width="2.625" customWidth="1"/>
    <col min="8734" max="8734" width="50.625" customWidth="1"/>
    <col min="8961" max="8961" width="13.625" customWidth="1"/>
    <col min="8962" max="8962" width="2.625" customWidth="1"/>
    <col min="8963" max="8963" width="4.75" customWidth="1"/>
    <col min="8964" max="8989" width="2.625" customWidth="1"/>
    <col min="8990" max="8990" width="50.625" customWidth="1"/>
    <col min="9217" max="9217" width="13.625" customWidth="1"/>
    <col min="9218" max="9218" width="2.625" customWidth="1"/>
    <col min="9219" max="9219" width="4.75" customWidth="1"/>
    <col min="9220" max="9245" width="2.625" customWidth="1"/>
    <col min="9246" max="9246" width="50.625" customWidth="1"/>
    <col min="9473" max="9473" width="13.625" customWidth="1"/>
    <col min="9474" max="9474" width="2.625" customWidth="1"/>
    <col min="9475" max="9475" width="4.75" customWidth="1"/>
    <col min="9476" max="9501" width="2.625" customWidth="1"/>
    <col min="9502" max="9502" width="50.625" customWidth="1"/>
    <col min="9729" max="9729" width="13.625" customWidth="1"/>
    <col min="9730" max="9730" width="2.625" customWidth="1"/>
    <col min="9731" max="9731" width="4.75" customWidth="1"/>
    <col min="9732" max="9757" width="2.625" customWidth="1"/>
    <col min="9758" max="9758" width="50.625" customWidth="1"/>
    <col min="9985" max="9985" width="13.625" customWidth="1"/>
    <col min="9986" max="9986" width="2.625" customWidth="1"/>
    <col min="9987" max="9987" width="4.75" customWidth="1"/>
    <col min="9988" max="10013" width="2.625" customWidth="1"/>
    <col min="10014" max="10014" width="50.625" customWidth="1"/>
    <col min="10241" max="10241" width="13.625" customWidth="1"/>
    <col min="10242" max="10242" width="2.625" customWidth="1"/>
    <col min="10243" max="10243" width="4.75" customWidth="1"/>
    <col min="10244" max="10269" width="2.625" customWidth="1"/>
    <col min="10270" max="10270" width="50.625" customWidth="1"/>
    <col min="10497" max="10497" width="13.625" customWidth="1"/>
    <col min="10498" max="10498" width="2.625" customWidth="1"/>
    <col min="10499" max="10499" width="4.75" customWidth="1"/>
    <col min="10500" max="10525" width="2.625" customWidth="1"/>
    <col min="10526" max="10526" width="50.625" customWidth="1"/>
    <col min="10753" max="10753" width="13.625" customWidth="1"/>
    <col min="10754" max="10754" width="2.625" customWidth="1"/>
    <col min="10755" max="10755" width="4.75" customWidth="1"/>
    <col min="10756" max="10781" width="2.625" customWidth="1"/>
    <col min="10782" max="10782" width="50.625" customWidth="1"/>
    <col min="11009" max="11009" width="13.625" customWidth="1"/>
    <col min="11010" max="11010" width="2.625" customWidth="1"/>
    <col min="11011" max="11011" width="4.75" customWidth="1"/>
    <col min="11012" max="11037" width="2.625" customWidth="1"/>
    <col min="11038" max="11038" width="50.625" customWidth="1"/>
    <col min="11265" max="11265" width="13.625" customWidth="1"/>
    <col min="11266" max="11266" width="2.625" customWidth="1"/>
    <col min="11267" max="11267" width="4.75" customWidth="1"/>
    <col min="11268" max="11293" width="2.625" customWidth="1"/>
    <col min="11294" max="11294" width="50.625" customWidth="1"/>
    <col min="11521" max="11521" width="13.625" customWidth="1"/>
    <col min="11522" max="11522" width="2.625" customWidth="1"/>
    <col min="11523" max="11523" width="4.75" customWidth="1"/>
    <col min="11524" max="11549" width="2.625" customWidth="1"/>
    <col min="11550" max="11550" width="50.625" customWidth="1"/>
    <col min="11777" max="11777" width="13.625" customWidth="1"/>
    <col min="11778" max="11778" width="2.625" customWidth="1"/>
    <col min="11779" max="11779" width="4.75" customWidth="1"/>
    <col min="11780" max="11805" width="2.625" customWidth="1"/>
    <col min="11806" max="11806" width="50.625" customWidth="1"/>
    <col min="12033" max="12033" width="13.625" customWidth="1"/>
    <col min="12034" max="12034" width="2.625" customWidth="1"/>
    <col min="12035" max="12035" width="4.75" customWidth="1"/>
    <col min="12036" max="12061" width="2.625" customWidth="1"/>
    <col min="12062" max="12062" width="50.625" customWidth="1"/>
    <col min="12289" max="12289" width="13.625" customWidth="1"/>
    <col min="12290" max="12290" width="2.625" customWidth="1"/>
    <col min="12291" max="12291" width="4.75" customWidth="1"/>
    <col min="12292" max="12317" width="2.625" customWidth="1"/>
    <col min="12318" max="12318" width="50.625" customWidth="1"/>
    <col min="12545" max="12545" width="13.625" customWidth="1"/>
    <col min="12546" max="12546" width="2.625" customWidth="1"/>
    <col min="12547" max="12547" width="4.75" customWidth="1"/>
    <col min="12548" max="12573" width="2.625" customWidth="1"/>
    <col min="12574" max="12574" width="50.625" customWidth="1"/>
    <col min="12801" max="12801" width="13.625" customWidth="1"/>
    <col min="12802" max="12802" width="2.625" customWidth="1"/>
    <col min="12803" max="12803" width="4.75" customWidth="1"/>
    <col min="12804" max="12829" width="2.625" customWidth="1"/>
    <col min="12830" max="12830" width="50.625" customWidth="1"/>
    <col min="13057" max="13057" width="13.625" customWidth="1"/>
    <col min="13058" max="13058" width="2.625" customWidth="1"/>
    <col min="13059" max="13059" width="4.75" customWidth="1"/>
    <col min="13060" max="13085" width="2.625" customWidth="1"/>
    <col min="13086" max="13086" width="50.625" customWidth="1"/>
    <col min="13313" max="13313" width="13.625" customWidth="1"/>
    <col min="13314" max="13314" width="2.625" customWidth="1"/>
    <col min="13315" max="13315" width="4.75" customWidth="1"/>
    <col min="13316" max="13341" width="2.625" customWidth="1"/>
    <col min="13342" max="13342" width="50.625" customWidth="1"/>
    <col min="13569" max="13569" width="13.625" customWidth="1"/>
    <col min="13570" max="13570" width="2.625" customWidth="1"/>
    <col min="13571" max="13571" width="4.75" customWidth="1"/>
    <col min="13572" max="13597" width="2.625" customWidth="1"/>
    <col min="13598" max="13598" width="50.625" customWidth="1"/>
    <col min="13825" max="13825" width="13.625" customWidth="1"/>
    <col min="13826" max="13826" width="2.625" customWidth="1"/>
    <col min="13827" max="13827" width="4.75" customWidth="1"/>
    <col min="13828" max="13853" width="2.625" customWidth="1"/>
    <col min="13854" max="13854" width="50.625" customWidth="1"/>
    <col min="14081" max="14081" width="13.625" customWidth="1"/>
    <col min="14082" max="14082" width="2.625" customWidth="1"/>
    <col min="14083" max="14083" width="4.75" customWidth="1"/>
    <col min="14084" max="14109" width="2.625" customWidth="1"/>
    <col min="14110" max="14110" width="50.625" customWidth="1"/>
    <col min="14337" max="14337" width="13.625" customWidth="1"/>
    <col min="14338" max="14338" width="2.625" customWidth="1"/>
    <col min="14339" max="14339" width="4.75" customWidth="1"/>
    <col min="14340" max="14365" width="2.625" customWidth="1"/>
    <col min="14366" max="14366" width="50.625" customWidth="1"/>
    <col min="14593" max="14593" width="13.625" customWidth="1"/>
    <col min="14594" max="14594" width="2.625" customWidth="1"/>
    <col min="14595" max="14595" width="4.75" customWidth="1"/>
    <col min="14596" max="14621" width="2.625" customWidth="1"/>
    <col min="14622" max="14622" width="50.625" customWidth="1"/>
    <col min="14849" max="14849" width="13.625" customWidth="1"/>
    <col min="14850" max="14850" width="2.625" customWidth="1"/>
    <col min="14851" max="14851" width="4.75" customWidth="1"/>
    <col min="14852" max="14877" width="2.625" customWidth="1"/>
    <col min="14878" max="14878" width="50.625" customWidth="1"/>
    <col min="15105" max="15105" width="13.625" customWidth="1"/>
    <col min="15106" max="15106" width="2.625" customWidth="1"/>
    <col min="15107" max="15107" width="4.75" customWidth="1"/>
    <col min="15108" max="15133" width="2.625" customWidth="1"/>
    <col min="15134" max="15134" width="50.625" customWidth="1"/>
    <col min="15361" max="15361" width="13.625" customWidth="1"/>
    <col min="15362" max="15362" width="2.625" customWidth="1"/>
    <col min="15363" max="15363" width="4.75" customWidth="1"/>
    <col min="15364" max="15389" width="2.625" customWidth="1"/>
    <col min="15390" max="15390" width="50.625" customWidth="1"/>
    <col min="15617" max="15617" width="13.625" customWidth="1"/>
    <col min="15618" max="15618" width="2.625" customWidth="1"/>
    <col min="15619" max="15619" width="4.75" customWidth="1"/>
    <col min="15620" max="15645" width="2.625" customWidth="1"/>
    <col min="15646" max="15646" width="50.625" customWidth="1"/>
    <col min="15873" max="15873" width="13.625" customWidth="1"/>
    <col min="15874" max="15874" width="2.625" customWidth="1"/>
    <col min="15875" max="15875" width="4.75" customWidth="1"/>
    <col min="15876" max="15901" width="2.625" customWidth="1"/>
    <col min="15902" max="15902" width="50.625" customWidth="1"/>
    <col min="16129" max="16129" width="13.625" customWidth="1"/>
    <col min="16130" max="16130" width="2.625" customWidth="1"/>
    <col min="16131" max="16131" width="4.75" customWidth="1"/>
    <col min="16132" max="16157" width="2.625" customWidth="1"/>
    <col min="16158" max="16158" width="50.625" customWidth="1"/>
  </cols>
  <sheetData>
    <row r="1" spans="1:30" s="364" customFormat="1" ht="21" customHeight="1">
      <c r="AC1" s="365" t="s">
        <v>436</v>
      </c>
      <c r="AD1" s="403"/>
    </row>
    <row r="2" spans="1:30" s="364" customFormat="1" ht="27" customHeight="1">
      <c r="A2" s="856" t="s">
        <v>767</v>
      </c>
      <c r="B2" s="856"/>
      <c r="C2" s="856"/>
      <c r="D2" s="856"/>
      <c r="E2" s="856"/>
      <c r="F2" s="856"/>
      <c r="G2" s="856"/>
      <c r="H2" s="856"/>
      <c r="I2" s="856"/>
      <c r="J2" s="856"/>
      <c r="K2" s="856"/>
      <c r="L2" s="856"/>
      <c r="M2" s="856"/>
      <c r="N2" s="856"/>
      <c r="O2" s="856"/>
      <c r="P2" s="856"/>
      <c r="Q2" s="856"/>
      <c r="R2" s="856"/>
      <c r="S2" s="856"/>
      <c r="T2" s="856"/>
      <c r="U2" s="856"/>
      <c r="V2" s="856"/>
      <c r="W2" s="856"/>
      <c r="X2" s="856"/>
      <c r="Y2" s="856"/>
      <c r="Z2" s="856"/>
      <c r="AA2" s="856"/>
      <c r="AB2" s="856"/>
      <c r="AC2" s="856"/>
      <c r="AD2" s="404"/>
    </row>
    <row r="3" spans="1:30" s="364" customFormat="1" ht="14.1" customHeight="1">
      <c r="AD3" s="376"/>
    </row>
    <row r="4" spans="1:30" s="364" customFormat="1" ht="20.100000000000001" customHeight="1" thickBot="1">
      <c r="A4" s="367"/>
      <c r="B4" s="367"/>
      <c r="C4" s="367"/>
      <c r="D4" s="367"/>
      <c r="E4" s="367"/>
      <c r="F4" s="367"/>
      <c r="G4" s="367"/>
      <c r="H4" s="367"/>
      <c r="I4" s="367"/>
      <c r="J4" s="367"/>
      <c r="K4" s="367"/>
      <c r="L4" s="367"/>
      <c r="M4" s="367"/>
      <c r="N4" s="367"/>
      <c r="O4" s="367"/>
      <c r="P4" s="367"/>
      <c r="Q4" s="367"/>
      <c r="R4" s="367"/>
      <c r="S4" s="367"/>
      <c r="T4" s="367"/>
      <c r="U4" s="367"/>
      <c r="V4" s="367"/>
      <c r="W4" s="367"/>
      <c r="X4" s="373"/>
      <c r="Y4" s="373"/>
      <c r="Z4" s="851"/>
      <c r="AA4" s="851"/>
      <c r="AB4" s="851"/>
      <c r="AC4" s="369"/>
      <c r="AD4" s="391"/>
    </row>
    <row r="5" spans="1:30" s="364" customFormat="1" ht="24" customHeight="1">
      <c r="A5" s="859" t="s">
        <v>199</v>
      </c>
      <c r="B5" s="860"/>
      <c r="C5" s="860"/>
      <c r="D5" s="861" t="str">
        <f>IF('調査票（水道水）'!D5="","",'調査票（水道水）'!D5)</f>
        <v/>
      </c>
      <c r="E5" s="862"/>
      <c r="F5" s="862"/>
      <c r="G5" s="862"/>
      <c r="H5" s="862"/>
      <c r="I5" s="862"/>
      <c r="J5" s="862"/>
      <c r="K5" s="862"/>
      <c r="L5" s="862"/>
      <c r="M5" s="862"/>
      <c r="N5" s="862"/>
      <c r="O5" s="862"/>
      <c r="P5" s="862"/>
      <c r="Q5" s="862"/>
      <c r="R5" s="862"/>
      <c r="S5" s="862"/>
      <c r="T5" s="862"/>
      <c r="U5" s="862"/>
      <c r="V5" s="862"/>
      <c r="W5" s="1213" t="s">
        <v>247</v>
      </c>
      <c r="X5" s="1214"/>
      <c r="Y5" s="1215"/>
      <c r="Z5" s="861"/>
      <c r="AA5" s="1216"/>
      <c r="AB5" s="1216"/>
      <c r="AC5" s="1217"/>
      <c r="AD5" s="630" t="s">
        <v>880</v>
      </c>
    </row>
    <row r="6" spans="1:30" s="364" customFormat="1" ht="24" customHeight="1">
      <c r="A6" s="864" t="s">
        <v>437</v>
      </c>
      <c r="B6" s="865"/>
      <c r="C6" s="866"/>
      <c r="D6" s="867"/>
      <c r="E6" s="868"/>
      <c r="F6" s="868"/>
      <c r="G6" s="868"/>
      <c r="H6" s="868"/>
      <c r="I6" s="868"/>
      <c r="J6" s="868"/>
      <c r="K6" s="868"/>
      <c r="L6" s="868"/>
      <c r="M6" s="868"/>
      <c r="N6" s="869"/>
      <c r="O6" s="766" t="s">
        <v>246</v>
      </c>
      <c r="P6" s="767"/>
      <c r="Q6" s="767"/>
      <c r="R6" s="767"/>
      <c r="S6" s="767"/>
      <c r="T6" s="768"/>
      <c r="U6" s="870"/>
      <c r="V6" s="769"/>
      <c r="W6" s="769"/>
      <c r="X6" s="769"/>
      <c r="Y6" s="769"/>
      <c r="Z6" s="769"/>
      <c r="AA6" s="769"/>
      <c r="AB6" s="769"/>
      <c r="AC6" s="871"/>
      <c r="AD6" s="649"/>
    </row>
    <row r="7" spans="1:30" s="364" customFormat="1" ht="12" customHeight="1">
      <c r="A7" s="917" t="s">
        <v>438</v>
      </c>
      <c r="B7" s="918"/>
      <c r="C7" s="918"/>
      <c r="D7" s="774"/>
      <c r="E7" s="775"/>
      <c r="F7" s="775"/>
      <c r="G7" s="775"/>
      <c r="H7" s="775"/>
      <c r="I7" s="775"/>
      <c r="J7" s="775"/>
      <c r="K7" s="775"/>
      <c r="L7" s="775"/>
      <c r="M7" s="775"/>
      <c r="N7" s="775"/>
      <c r="O7" s="775"/>
      <c r="P7" s="751" t="s">
        <v>197</v>
      </c>
      <c r="Q7" s="754"/>
      <c r="R7" s="754" t="s">
        <v>198</v>
      </c>
      <c r="S7" s="1095"/>
      <c r="T7" s="1096"/>
      <c r="U7" s="1096"/>
      <c r="V7" s="1096"/>
      <c r="W7" s="751" t="s">
        <v>439</v>
      </c>
      <c r="X7" s="751"/>
      <c r="Y7" s="1095"/>
      <c r="Z7" s="1098"/>
      <c r="AA7" s="1098"/>
      <c r="AB7" s="1098"/>
      <c r="AC7" s="1099"/>
      <c r="AD7" s="896" t="s">
        <v>774</v>
      </c>
    </row>
    <row r="8" spans="1:30" s="364" customFormat="1" ht="12" customHeight="1">
      <c r="A8" s="1165"/>
      <c r="B8" s="1166"/>
      <c r="C8" s="1166"/>
      <c r="D8" s="776"/>
      <c r="E8" s="777"/>
      <c r="F8" s="777"/>
      <c r="G8" s="777"/>
      <c r="H8" s="777"/>
      <c r="I8" s="777"/>
      <c r="J8" s="777"/>
      <c r="K8" s="777"/>
      <c r="L8" s="777"/>
      <c r="M8" s="777"/>
      <c r="N8" s="777"/>
      <c r="O8" s="777"/>
      <c r="P8" s="753"/>
      <c r="Q8" s="755"/>
      <c r="R8" s="755"/>
      <c r="S8" s="1097"/>
      <c r="T8" s="1097"/>
      <c r="U8" s="1097"/>
      <c r="V8" s="1097"/>
      <c r="W8" s="753"/>
      <c r="X8" s="753"/>
      <c r="Y8" s="1100"/>
      <c r="Z8" s="1100"/>
      <c r="AA8" s="1100"/>
      <c r="AB8" s="1100"/>
      <c r="AC8" s="1101"/>
      <c r="AD8" s="897"/>
    </row>
    <row r="9" spans="1:30" s="364" customFormat="1" ht="24" customHeight="1">
      <c r="A9" s="1033" t="s">
        <v>440</v>
      </c>
      <c r="B9" s="1034"/>
      <c r="C9" s="1035"/>
      <c r="D9" s="763"/>
      <c r="E9" s="764"/>
      <c r="F9" s="764"/>
      <c r="G9" s="764"/>
      <c r="H9" s="764"/>
      <c r="I9" s="764"/>
      <c r="J9" s="764"/>
      <c r="K9" s="764"/>
      <c r="L9" s="764"/>
      <c r="M9" s="764"/>
      <c r="N9" s="764"/>
      <c r="O9" s="764"/>
      <c r="P9" s="764"/>
      <c r="Q9" s="764"/>
      <c r="R9" s="764"/>
      <c r="S9" s="764"/>
      <c r="T9" s="764"/>
      <c r="U9" s="764"/>
      <c r="V9" s="764"/>
      <c r="W9" s="764"/>
      <c r="X9" s="764"/>
      <c r="Y9" s="764"/>
      <c r="Z9" s="764"/>
      <c r="AA9" s="764"/>
      <c r="AB9" s="764"/>
      <c r="AC9" s="1210"/>
      <c r="AD9" s="650"/>
    </row>
    <row r="10" spans="1:30" s="364" customFormat="1" ht="24" customHeight="1">
      <c r="A10" s="1033" t="s">
        <v>441</v>
      </c>
      <c r="B10" s="1034"/>
      <c r="C10" s="1035"/>
      <c r="D10" s="763"/>
      <c r="E10" s="764"/>
      <c r="F10" s="764"/>
      <c r="G10" s="764"/>
      <c r="H10" s="764"/>
      <c r="I10" s="764"/>
      <c r="J10" s="764"/>
      <c r="K10" s="764" t="s">
        <v>442</v>
      </c>
      <c r="L10" s="764"/>
      <c r="M10" s="764"/>
      <c r="N10" s="764"/>
      <c r="O10" s="764"/>
      <c r="P10" s="764"/>
      <c r="Q10" s="764"/>
      <c r="R10" s="764"/>
      <c r="S10" s="764"/>
      <c r="T10" s="764"/>
      <c r="U10" s="764"/>
      <c r="V10" s="1211" t="s">
        <v>443</v>
      </c>
      <c r="W10" s="1211"/>
      <c r="X10" s="1211"/>
      <c r="Y10" s="1211"/>
      <c r="Z10" s="1211"/>
      <c r="AA10" s="1211"/>
      <c r="AB10" s="1211"/>
      <c r="AC10" s="1212"/>
      <c r="AD10" s="650"/>
    </row>
    <row r="11" spans="1:30" s="364" customFormat="1" ht="12" customHeight="1">
      <c r="A11" s="1190" t="s">
        <v>444</v>
      </c>
      <c r="B11" s="1191"/>
      <c r="C11" s="1192"/>
      <c r="D11" s="1203"/>
      <c r="E11" s="1204"/>
      <c r="F11" s="1204"/>
      <c r="G11" s="1204"/>
      <c r="H11" s="1204"/>
      <c r="I11" s="1204"/>
      <c r="J11" s="1204"/>
      <c r="K11" s="1204"/>
      <c r="L11" s="1200" t="s">
        <v>445</v>
      </c>
      <c r="M11" s="1201"/>
      <c r="N11" s="1207" t="s">
        <v>779</v>
      </c>
      <c r="O11" s="1198"/>
      <c r="P11" s="1198"/>
      <c r="Q11" s="1198"/>
      <c r="R11" s="751" t="s">
        <v>780</v>
      </c>
      <c r="S11" s="750"/>
      <c r="T11" s="750"/>
      <c r="U11" s="750"/>
      <c r="V11" s="750"/>
      <c r="W11" s="751" t="s">
        <v>781</v>
      </c>
      <c r="X11" s="750"/>
      <c r="Y11" s="750"/>
      <c r="Z11" s="751"/>
      <c r="AA11" s="750"/>
      <c r="AB11" s="751" t="s">
        <v>782</v>
      </c>
      <c r="AC11" s="1208"/>
      <c r="AD11" s="649"/>
    </row>
    <row r="12" spans="1:30" s="364" customFormat="1" ht="12" customHeight="1">
      <c r="A12" s="1165"/>
      <c r="B12" s="1166"/>
      <c r="C12" s="1193"/>
      <c r="D12" s="1205"/>
      <c r="E12" s="1206"/>
      <c r="F12" s="1206"/>
      <c r="G12" s="1206"/>
      <c r="H12" s="1206"/>
      <c r="I12" s="1206"/>
      <c r="J12" s="1206"/>
      <c r="K12" s="1206"/>
      <c r="L12" s="1202"/>
      <c r="M12" s="1202"/>
      <c r="N12" s="1199"/>
      <c r="O12" s="1199"/>
      <c r="P12" s="1199"/>
      <c r="Q12" s="1199"/>
      <c r="R12" s="1091"/>
      <c r="S12" s="1091"/>
      <c r="T12" s="1091"/>
      <c r="U12" s="1091"/>
      <c r="V12" s="1091"/>
      <c r="W12" s="1091"/>
      <c r="X12" s="1091"/>
      <c r="Y12" s="1091"/>
      <c r="Z12" s="1091"/>
      <c r="AA12" s="1091"/>
      <c r="AB12" s="1091"/>
      <c r="AC12" s="1209"/>
      <c r="AD12" s="649"/>
    </row>
    <row r="13" spans="1:30" s="364" customFormat="1" ht="24" customHeight="1">
      <c r="A13" s="1033" t="s">
        <v>446</v>
      </c>
      <c r="B13" s="1034"/>
      <c r="C13" s="1035"/>
      <c r="D13" s="870"/>
      <c r="E13" s="769"/>
      <c r="F13" s="769"/>
      <c r="G13" s="405" t="s">
        <v>447</v>
      </c>
      <c r="H13" s="493"/>
      <c r="I13" s="1185" t="s">
        <v>783</v>
      </c>
      <c r="J13" s="1186"/>
      <c r="K13" s="1186"/>
      <c r="L13" s="1186"/>
      <c r="M13" s="1186"/>
      <c r="N13" s="1186"/>
      <c r="O13" s="1187"/>
      <c r="P13" s="1188"/>
      <c r="Q13" s="1188"/>
      <c r="R13" s="1187" t="s">
        <v>784</v>
      </c>
      <c r="S13" s="1188"/>
      <c r="T13" s="1188"/>
      <c r="U13" s="1188"/>
      <c r="V13" s="1188"/>
      <c r="W13" s="1188"/>
      <c r="X13" s="1188"/>
      <c r="Y13" s="1187"/>
      <c r="Z13" s="1188"/>
      <c r="AA13" s="1188"/>
      <c r="AB13" s="1187" t="s">
        <v>785</v>
      </c>
      <c r="AC13" s="1189"/>
      <c r="AD13" s="651"/>
    </row>
    <row r="14" spans="1:30" s="364" customFormat="1" ht="24" customHeight="1">
      <c r="A14" s="847" t="s">
        <v>448</v>
      </c>
      <c r="B14" s="848"/>
      <c r="C14" s="849"/>
      <c r="D14" s="1194" t="s">
        <v>449</v>
      </c>
      <c r="E14" s="1194"/>
      <c r="F14" s="1194"/>
      <c r="G14" s="1195"/>
      <c r="H14" s="1195"/>
      <c r="I14" s="1195"/>
      <c r="J14" s="1195"/>
      <c r="K14" s="1195"/>
      <c r="L14" s="1196"/>
      <c r="M14" s="976" t="s">
        <v>450</v>
      </c>
      <c r="N14" s="1153"/>
      <c r="O14" s="1153"/>
      <c r="P14" s="1153"/>
      <c r="Q14" s="1153"/>
      <c r="R14" s="1153"/>
      <c r="S14" s="1153"/>
      <c r="T14" s="977"/>
      <c r="U14" s="1194" t="s">
        <v>449</v>
      </c>
      <c r="V14" s="1194"/>
      <c r="W14" s="1194"/>
      <c r="X14" s="1195"/>
      <c r="Y14" s="1195"/>
      <c r="Z14" s="1195"/>
      <c r="AA14" s="1195"/>
      <c r="AB14" s="1195"/>
      <c r="AC14" s="1197"/>
      <c r="AD14" s="639" t="s">
        <v>242</v>
      </c>
    </row>
    <row r="15" spans="1:30" s="364" customFormat="1" ht="24" customHeight="1">
      <c r="A15" s="853"/>
      <c r="B15" s="854"/>
      <c r="C15" s="855"/>
      <c r="D15" s="1194" t="s">
        <v>451</v>
      </c>
      <c r="E15" s="1194"/>
      <c r="F15" s="1194"/>
      <c r="G15" s="1195"/>
      <c r="H15" s="1195"/>
      <c r="I15" s="1195"/>
      <c r="J15" s="1195"/>
      <c r="K15" s="1195"/>
      <c r="L15" s="1196"/>
      <c r="M15" s="978"/>
      <c r="N15" s="966"/>
      <c r="O15" s="966"/>
      <c r="P15" s="966"/>
      <c r="Q15" s="966"/>
      <c r="R15" s="966"/>
      <c r="S15" s="966"/>
      <c r="T15" s="967"/>
      <c r="U15" s="1194" t="s">
        <v>451</v>
      </c>
      <c r="V15" s="1194"/>
      <c r="W15" s="1194"/>
      <c r="X15" s="1195"/>
      <c r="Y15" s="1195"/>
      <c r="Z15" s="1195"/>
      <c r="AA15" s="1195"/>
      <c r="AB15" s="1195"/>
      <c r="AC15" s="1197"/>
      <c r="AD15" s="639" t="s">
        <v>242</v>
      </c>
    </row>
    <row r="16" spans="1:30" s="364" customFormat="1" ht="24" customHeight="1">
      <c r="A16" s="1033" t="s">
        <v>452</v>
      </c>
      <c r="B16" s="1034"/>
      <c r="C16" s="1035"/>
      <c r="D16" s="1170"/>
      <c r="E16" s="1171"/>
      <c r="F16" s="1171"/>
      <c r="G16" s="1171"/>
      <c r="H16" s="1171"/>
      <c r="I16" s="1171"/>
      <c r="J16" s="1171"/>
      <c r="K16" s="1171"/>
      <c r="L16" s="1171"/>
      <c r="M16" s="1171"/>
      <c r="N16" s="1171"/>
      <c r="O16" s="1171"/>
      <c r="P16" s="1171"/>
      <c r="Q16" s="1171"/>
      <c r="R16" s="1171"/>
      <c r="S16" s="1171"/>
      <c r="T16" s="1171"/>
      <c r="U16" s="1171"/>
      <c r="V16" s="1171"/>
      <c r="W16" s="1171"/>
      <c r="X16" s="1171"/>
      <c r="Y16" s="1171"/>
      <c r="Z16" s="1171"/>
      <c r="AA16" s="1171"/>
      <c r="AB16" s="1171"/>
      <c r="AC16" s="1172"/>
      <c r="AD16" s="639" t="s">
        <v>242</v>
      </c>
    </row>
    <row r="17" spans="1:30" s="364" customFormat="1" ht="24" customHeight="1">
      <c r="A17" s="1173" t="s">
        <v>453</v>
      </c>
      <c r="B17" s="1174"/>
      <c r="C17" s="1175"/>
      <c r="D17" s="1179" t="s">
        <v>454</v>
      </c>
      <c r="E17" s="1180"/>
      <c r="F17" s="1180"/>
      <c r="G17" s="1180"/>
      <c r="H17" s="1181"/>
      <c r="I17" s="1102"/>
      <c r="J17" s="1103"/>
      <c r="K17" s="1104"/>
      <c r="L17" s="1104"/>
      <c r="M17" s="1104"/>
      <c r="N17" s="1104"/>
      <c r="O17" s="1104"/>
      <c r="P17" s="1104"/>
      <c r="Q17" s="1104"/>
      <c r="R17" s="1104"/>
      <c r="S17" s="1104"/>
      <c r="T17" s="1104"/>
      <c r="U17" s="1104"/>
      <c r="V17" s="1104"/>
      <c r="W17" s="1104"/>
      <c r="X17" s="1104"/>
      <c r="Y17" s="1104"/>
      <c r="Z17" s="1104"/>
      <c r="AA17" s="1104"/>
      <c r="AB17" s="1104"/>
      <c r="AC17" s="1105"/>
      <c r="AD17" s="639" t="s">
        <v>242</v>
      </c>
    </row>
    <row r="18" spans="1:30" s="364" customFormat="1" ht="24" customHeight="1">
      <c r="A18" s="1176"/>
      <c r="B18" s="1177"/>
      <c r="C18" s="1178"/>
      <c r="D18" s="1182" t="s">
        <v>455</v>
      </c>
      <c r="E18" s="1183"/>
      <c r="F18" s="1183"/>
      <c r="G18" s="1183"/>
      <c r="H18" s="1184"/>
      <c r="I18" s="1102"/>
      <c r="J18" s="1106"/>
      <c r="K18" s="1106"/>
      <c r="L18" s="1106"/>
      <c r="M18" s="1106"/>
      <c r="N18" s="1106"/>
      <c r="O18" s="1106" t="s">
        <v>433</v>
      </c>
      <c r="P18" s="1106"/>
      <c r="Q18" s="1106"/>
      <c r="R18" s="1106"/>
      <c r="S18" s="1106"/>
      <c r="T18" s="419" t="s">
        <v>434</v>
      </c>
      <c r="U18" s="1106"/>
      <c r="V18" s="1106"/>
      <c r="W18" s="1106"/>
      <c r="X18" s="1106"/>
      <c r="Y18" s="1106"/>
      <c r="Z18" s="1106"/>
      <c r="AA18" s="1106"/>
      <c r="AB18" s="1106"/>
      <c r="AC18" s="420" t="s">
        <v>435</v>
      </c>
      <c r="AD18" s="639" t="s">
        <v>242</v>
      </c>
    </row>
    <row r="19" spans="1:30" s="364" customFormat="1" ht="23.25" customHeight="1" thickBot="1">
      <c r="A19" s="1161" t="s">
        <v>248</v>
      </c>
      <c r="B19" s="1162"/>
      <c r="C19" s="1162"/>
      <c r="D19" s="1162"/>
      <c r="E19" s="1162"/>
      <c r="F19" s="1162"/>
      <c r="G19" s="1162"/>
      <c r="H19" s="1162"/>
      <c r="I19" s="1162"/>
      <c r="J19" s="1162"/>
      <c r="K19" s="1162"/>
      <c r="L19" s="1162"/>
      <c r="M19" s="1162"/>
      <c r="N19" s="1162"/>
      <c r="O19" s="1162"/>
      <c r="P19" s="1162"/>
      <c r="Q19" s="1162"/>
      <c r="R19" s="1162"/>
      <c r="S19" s="1162"/>
      <c r="T19" s="1163"/>
      <c r="U19" s="1164"/>
      <c r="V19" s="1024"/>
      <c r="W19" s="1024"/>
      <c r="X19" s="1024"/>
      <c r="Y19" s="1024"/>
      <c r="Z19" s="1024"/>
      <c r="AA19" s="1024"/>
      <c r="AB19" s="1024"/>
      <c r="AC19" s="1025"/>
      <c r="AD19" s="639" t="s">
        <v>242</v>
      </c>
    </row>
    <row r="20" spans="1:30" s="364" customFormat="1" ht="24" customHeight="1" thickTop="1">
      <c r="A20" s="1165" t="s">
        <v>456</v>
      </c>
      <c r="B20" s="1166"/>
      <c r="C20" s="1166"/>
      <c r="D20" s="1167" t="s">
        <v>457</v>
      </c>
      <c r="E20" s="1168"/>
      <c r="F20" s="1168"/>
      <c r="G20" s="1168"/>
      <c r="H20" s="1168"/>
      <c r="I20" s="1168"/>
      <c r="J20" s="1168"/>
      <c r="K20" s="1168"/>
      <c r="L20" s="1168"/>
      <c r="M20" s="1168"/>
      <c r="N20" s="1168"/>
      <c r="O20" s="1168"/>
      <c r="P20" s="1168"/>
      <c r="Q20" s="1169"/>
      <c r="R20" s="1010" t="s">
        <v>458</v>
      </c>
      <c r="S20" s="1011"/>
      <c r="T20" s="1011"/>
      <c r="U20" s="1011"/>
      <c r="V20" s="1011"/>
      <c r="W20" s="1011"/>
      <c r="X20" s="1012"/>
      <c r="Y20" s="406" t="s">
        <v>459</v>
      </c>
      <c r="Z20" s="406"/>
      <c r="AA20" s="406"/>
      <c r="AB20" s="406"/>
      <c r="AC20" s="407"/>
      <c r="AD20" s="638" t="s">
        <v>460</v>
      </c>
    </row>
    <row r="21" spans="1:30" s="364" customFormat="1" ht="24" customHeight="1">
      <c r="A21" s="1152" t="s">
        <v>461</v>
      </c>
      <c r="B21" s="1153"/>
      <c r="C21" s="977"/>
      <c r="D21" s="408"/>
      <c r="E21" s="1120" t="s">
        <v>462</v>
      </c>
      <c r="F21" s="1120"/>
      <c r="G21" s="1119"/>
      <c r="H21" s="1119"/>
      <c r="I21" s="1119"/>
      <c r="J21" s="1119"/>
      <c r="K21" s="1119"/>
      <c r="L21" s="1119"/>
      <c r="M21" s="1120" t="s">
        <v>463</v>
      </c>
      <c r="N21" s="1120"/>
      <c r="O21" s="1120"/>
      <c r="P21" s="767"/>
      <c r="Q21" s="768"/>
      <c r="R21" s="1154" t="s">
        <v>464</v>
      </c>
      <c r="S21" s="1155"/>
      <c r="T21" s="1155"/>
      <c r="U21" s="1155"/>
      <c r="V21" s="1155"/>
      <c r="W21" s="1155"/>
      <c r="X21" s="1156"/>
      <c r="Y21" s="1142"/>
      <c r="Z21" s="1141"/>
      <c r="AA21" s="1141"/>
      <c r="AB21" s="848" t="s">
        <v>74</v>
      </c>
      <c r="AC21" s="1145"/>
      <c r="AD21" s="649"/>
    </row>
    <row r="22" spans="1:30" s="364" customFormat="1" ht="24" customHeight="1">
      <c r="A22" s="1147" t="s">
        <v>465</v>
      </c>
      <c r="B22" s="771"/>
      <c r="C22" s="1148"/>
      <c r="D22" s="408"/>
      <c r="E22" s="1120" t="s">
        <v>466</v>
      </c>
      <c r="F22" s="1120"/>
      <c r="G22" s="1149"/>
      <c r="H22" s="1149"/>
      <c r="I22" s="1149"/>
      <c r="J22" s="1149"/>
      <c r="K22" s="1149"/>
      <c r="L22" s="1149"/>
      <c r="M22" s="1120" t="s">
        <v>463</v>
      </c>
      <c r="N22" s="1120"/>
      <c r="O22" s="1120"/>
      <c r="P22" s="767"/>
      <c r="Q22" s="768"/>
      <c r="R22" s="1157"/>
      <c r="S22" s="771"/>
      <c r="T22" s="771"/>
      <c r="U22" s="771"/>
      <c r="V22" s="771"/>
      <c r="W22" s="771"/>
      <c r="X22" s="1148"/>
      <c r="Y22" s="1143"/>
      <c r="Z22" s="1144"/>
      <c r="AA22" s="1144"/>
      <c r="AB22" s="851"/>
      <c r="AC22" s="1146"/>
      <c r="AD22" s="649"/>
    </row>
    <row r="23" spans="1:30" s="364" customFormat="1" ht="24" customHeight="1">
      <c r="A23" s="1147"/>
      <c r="B23" s="771"/>
      <c r="C23" s="1148"/>
      <c r="D23" s="409"/>
      <c r="E23" s="1150" t="s">
        <v>467</v>
      </c>
      <c r="F23" s="1150"/>
      <c r="G23" s="1151"/>
      <c r="H23" s="1151"/>
      <c r="I23" s="1151"/>
      <c r="J23" s="1151"/>
      <c r="K23" s="1151"/>
      <c r="L23" s="1151"/>
      <c r="M23" s="1150" t="s">
        <v>463</v>
      </c>
      <c r="N23" s="1150"/>
      <c r="O23" s="1150"/>
      <c r="P23" s="854"/>
      <c r="Q23" s="854"/>
      <c r="R23" s="1157"/>
      <c r="S23" s="771"/>
      <c r="T23" s="771"/>
      <c r="U23" s="771"/>
      <c r="V23" s="771"/>
      <c r="W23" s="771"/>
      <c r="X23" s="1148"/>
      <c r="Y23" s="1133" t="s">
        <v>468</v>
      </c>
      <c r="Z23" s="1134"/>
      <c r="AA23" s="1134"/>
      <c r="AB23" s="1134"/>
      <c r="AC23" s="1135"/>
      <c r="AD23" s="649"/>
    </row>
    <row r="24" spans="1:30" s="364" customFormat="1" ht="24" customHeight="1">
      <c r="A24" s="1139" t="s">
        <v>469</v>
      </c>
      <c r="B24" s="966"/>
      <c r="C24" s="967"/>
      <c r="D24" s="410"/>
      <c r="E24" s="1140" t="s">
        <v>470</v>
      </c>
      <c r="F24" s="1140"/>
      <c r="G24" s="1141"/>
      <c r="H24" s="1141"/>
      <c r="I24" s="1141"/>
      <c r="J24" s="1141"/>
      <c r="K24" s="1141"/>
      <c r="L24" s="1141"/>
      <c r="M24" s="1120" t="s">
        <v>463</v>
      </c>
      <c r="N24" s="1120"/>
      <c r="O24" s="1120"/>
      <c r="P24" s="848"/>
      <c r="Q24" s="848"/>
      <c r="R24" s="1158"/>
      <c r="S24" s="1159"/>
      <c r="T24" s="1159"/>
      <c r="U24" s="1159"/>
      <c r="V24" s="1159"/>
      <c r="W24" s="1159"/>
      <c r="X24" s="1160"/>
      <c r="Y24" s="1136"/>
      <c r="Z24" s="1137"/>
      <c r="AA24" s="1137"/>
      <c r="AB24" s="1137"/>
      <c r="AC24" s="1138"/>
      <c r="AD24" s="649"/>
    </row>
    <row r="25" spans="1:30" s="364" customFormat="1" ht="24" customHeight="1">
      <c r="A25" s="1033" t="s">
        <v>471</v>
      </c>
      <c r="B25" s="1034"/>
      <c r="C25" s="1034"/>
      <c r="D25" s="411"/>
      <c r="E25" s="769"/>
      <c r="F25" s="769"/>
      <c r="G25" s="769"/>
      <c r="H25" s="769"/>
      <c r="I25" s="769"/>
      <c r="J25" s="769"/>
      <c r="K25" s="769"/>
      <c r="L25" s="769"/>
      <c r="M25" s="767" t="s">
        <v>205</v>
      </c>
      <c r="N25" s="767"/>
      <c r="O25" s="767"/>
      <c r="P25" s="412"/>
      <c r="Q25" s="413"/>
      <c r="R25" s="1121" t="s">
        <v>472</v>
      </c>
      <c r="S25" s="1122"/>
      <c r="T25" s="1122"/>
      <c r="U25" s="1122"/>
      <c r="V25" s="1122"/>
      <c r="W25" s="1122"/>
      <c r="X25" s="1123"/>
      <c r="Y25" s="1132"/>
      <c r="Z25" s="1119"/>
      <c r="AA25" s="1119"/>
      <c r="AB25" s="767" t="s">
        <v>473</v>
      </c>
      <c r="AC25" s="770"/>
      <c r="AD25" s="649"/>
    </row>
    <row r="26" spans="1:30" s="364" customFormat="1" ht="24" customHeight="1">
      <c r="A26" s="1033" t="s">
        <v>474</v>
      </c>
      <c r="B26" s="1034"/>
      <c r="C26" s="1034"/>
      <c r="D26" s="411"/>
      <c r="E26" s="769"/>
      <c r="F26" s="769"/>
      <c r="G26" s="769"/>
      <c r="H26" s="769"/>
      <c r="I26" s="769"/>
      <c r="J26" s="769"/>
      <c r="K26" s="769"/>
      <c r="L26" s="769"/>
      <c r="M26" s="1131" t="s">
        <v>475</v>
      </c>
      <c r="N26" s="1131"/>
      <c r="O26" s="1131"/>
      <c r="P26" s="767"/>
      <c r="Q26" s="768"/>
      <c r="R26" s="1121" t="s">
        <v>476</v>
      </c>
      <c r="S26" s="1122"/>
      <c r="T26" s="1122"/>
      <c r="U26" s="1122"/>
      <c r="V26" s="1122"/>
      <c r="W26" s="1122"/>
      <c r="X26" s="1123"/>
      <c r="Y26" s="1132"/>
      <c r="Z26" s="1119"/>
      <c r="AA26" s="1119"/>
      <c r="AB26" s="767" t="s">
        <v>477</v>
      </c>
      <c r="AC26" s="770"/>
    </row>
    <row r="27" spans="1:30" s="364" customFormat="1" ht="24" customHeight="1">
      <c r="A27" s="1117" t="s">
        <v>478</v>
      </c>
      <c r="B27" s="1118"/>
      <c r="C27" s="1118"/>
      <c r="D27" s="414"/>
      <c r="E27" s="1119"/>
      <c r="F27" s="1119"/>
      <c r="G27" s="1119"/>
      <c r="H27" s="1119"/>
      <c r="I27" s="1119"/>
      <c r="J27" s="1119"/>
      <c r="K27" s="1119"/>
      <c r="L27" s="1119"/>
      <c r="M27" s="1127" t="s">
        <v>479</v>
      </c>
      <c r="N27" s="1127"/>
      <c r="O27" s="1127"/>
      <c r="P27" s="828"/>
      <c r="Q27" s="828"/>
      <c r="R27" s="1128" t="s">
        <v>480</v>
      </c>
      <c r="S27" s="1129"/>
      <c r="T27" s="1129"/>
      <c r="U27" s="1129"/>
      <c r="V27" s="1129"/>
      <c r="W27" s="1129"/>
      <c r="X27" s="1130"/>
      <c r="Y27" s="1124"/>
      <c r="Z27" s="1125"/>
      <c r="AA27" s="1125"/>
      <c r="AB27" s="1125"/>
      <c r="AC27" s="1126"/>
      <c r="AD27" s="649"/>
    </row>
    <row r="28" spans="1:30" s="364" customFormat="1" ht="24" customHeight="1">
      <c r="A28" s="1117" t="s">
        <v>481</v>
      </c>
      <c r="B28" s="1118"/>
      <c r="C28" s="1118"/>
      <c r="D28" s="415"/>
      <c r="E28" s="1119"/>
      <c r="F28" s="1119"/>
      <c r="G28" s="1119"/>
      <c r="H28" s="1119"/>
      <c r="I28" s="1119"/>
      <c r="J28" s="1119"/>
      <c r="K28" s="1119"/>
      <c r="L28" s="1119"/>
      <c r="M28" s="1127" t="s">
        <v>482</v>
      </c>
      <c r="N28" s="1127"/>
      <c r="O28" s="1127"/>
      <c r="P28" s="828"/>
      <c r="Q28" s="828"/>
      <c r="R28" s="1121" t="s">
        <v>483</v>
      </c>
      <c r="S28" s="1122"/>
      <c r="T28" s="1122"/>
      <c r="U28" s="1122"/>
      <c r="V28" s="1122"/>
      <c r="W28" s="1122"/>
      <c r="X28" s="1123"/>
      <c r="Y28" s="1124"/>
      <c r="Z28" s="1125"/>
      <c r="AA28" s="1125"/>
      <c r="AB28" s="1125"/>
      <c r="AC28" s="1126"/>
      <c r="AD28" s="647"/>
    </row>
    <row r="29" spans="1:30" s="364" customFormat="1" ht="24" customHeight="1">
      <c r="A29" s="1117" t="s">
        <v>484</v>
      </c>
      <c r="B29" s="1118"/>
      <c r="C29" s="1118"/>
      <c r="D29" s="414"/>
      <c r="E29" s="1119"/>
      <c r="F29" s="1119"/>
      <c r="G29" s="1119"/>
      <c r="H29" s="1119"/>
      <c r="I29" s="1119"/>
      <c r="J29" s="1119"/>
      <c r="K29" s="1119"/>
      <c r="L29" s="1119"/>
      <c r="M29" s="1120" t="s">
        <v>463</v>
      </c>
      <c r="N29" s="1120"/>
      <c r="O29" s="1120"/>
      <c r="P29" s="828"/>
      <c r="Q29" s="828"/>
      <c r="R29" s="1121" t="s">
        <v>485</v>
      </c>
      <c r="S29" s="1122"/>
      <c r="T29" s="1122"/>
      <c r="U29" s="1122"/>
      <c r="V29" s="1122"/>
      <c r="W29" s="1122"/>
      <c r="X29" s="1123"/>
      <c r="Y29" s="1124"/>
      <c r="Z29" s="1125"/>
      <c r="AA29" s="1125"/>
      <c r="AB29" s="1125"/>
      <c r="AC29" s="1126"/>
      <c r="AD29" s="647"/>
    </row>
    <row r="30" spans="1:30" s="364" customFormat="1" ht="24" customHeight="1" thickBot="1">
      <c r="A30" s="1108" t="s">
        <v>486</v>
      </c>
      <c r="B30" s="1109"/>
      <c r="C30" s="1109"/>
      <c r="D30" s="416"/>
      <c r="E30" s="1049"/>
      <c r="F30" s="1049"/>
      <c r="G30" s="1049"/>
      <c r="H30" s="1049"/>
      <c r="I30" s="1049"/>
      <c r="J30" s="1049"/>
      <c r="K30" s="1049"/>
      <c r="L30" s="1049"/>
      <c r="M30" s="1110" t="s">
        <v>463</v>
      </c>
      <c r="N30" s="1110"/>
      <c r="O30" s="1110"/>
      <c r="P30" s="1022"/>
      <c r="Q30" s="1023"/>
      <c r="R30" s="1111" t="s">
        <v>487</v>
      </c>
      <c r="S30" s="1112"/>
      <c r="T30" s="1112"/>
      <c r="U30" s="1112"/>
      <c r="V30" s="1112"/>
      <c r="W30" s="1112"/>
      <c r="X30" s="1113"/>
      <c r="Y30" s="1114"/>
      <c r="Z30" s="1115"/>
      <c r="AA30" s="1115"/>
      <c r="AB30" s="1115"/>
      <c r="AC30" s="1116"/>
      <c r="AD30" s="647"/>
    </row>
    <row r="31" spans="1:30" s="364" customFormat="1" ht="15" customHeight="1" thickTop="1">
      <c r="A31" s="417" t="s">
        <v>235</v>
      </c>
      <c r="C31" s="695"/>
      <c r="D31" s="695"/>
      <c r="E31" s="695" t="s">
        <v>797</v>
      </c>
      <c r="F31" s="695"/>
      <c r="H31" s="695"/>
      <c r="I31" s="1090"/>
      <c r="J31" s="1091"/>
      <c r="K31" s="1091"/>
      <c r="L31" s="1092"/>
      <c r="M31" s="1093" t="s">
        <v>463</v>
      </c>
      <c r="N31" s="1094"/>
      <c r="O31" s="1094"/>
      <c r="P31" s="695"/>
      <c r="Q31" s="695"/>
      <c r="R31" s="695"/>
      <c r="S31" s="695"/>
      <c r="T31" s="695"/>
      <c r="U31" s="695"/>
      <c r="V31" s="695"/>
      <c r="W31" s="695"/>
      <c r="X31" s="695"/>
      <c r="Y31" s="733"/>
      <c r="Z31" s="733"/>
      <c r="AA31" s="695"/>
      <c r="AB31" s="695"/>
      <c r="AC31" s="734"/>
      <c r="AD31" s="652"/>
    </row>
    <row r="32" spans="1:30" s="364" customFormat="1" ht="38.25" customHeight="1" thickBot="1">
      <c r="A32" s="1218"/>
      <c r="B32" s="1219"/>
      <c r="C32" s="1219"/>
      <c r="D32" s="1219"/>
      <c r="E32" s="1219"/>
      <c r="F32" s="1219"/>
      <c r="G32" s="1219"/>
      <c r="H32" s="1219"/>
      <c r="I32" s="1219"/>
      <c r="J32" s="1219"/>
      <c r="K32" s="1219"/>
      <c r="L32" s="1219"/>
      <c r="M32" s="1219"/>
      <c r="N32" s="1219"/>
      <c r="O32" s="1219"/>
      <c r="P32" s="1219"/>
      <c r="Q32" s="1219"/>
      <c r="R32" s="1219"/>
      <c r="S32" s="1219"/>
      <c r="T32" s="1219"/>
      <c r="U32" s="1219"/>
      <c r="V32" s="1219"/>
      <c r="W32" s="1219"/>
      <c r="X32" s="1219"/>
      <c r="Y32" s="1219"/>
      <c r="Z32" s="1219"/>
      <c r="AA32" s="1219"/>
      <c r="AB32" s="1219"/>
      <c r="AC32" s="1220"/>
      <c r="AD32" s="644"/>
    </row>
    <row r="33" spans="1:30" s="364" customFormat="1" ht="21.95" customHeight="1">
      <c r="A33" s="1107" t="s">
        <v>488</v>
      </c>
      <c r="B33" s="1107"/>
      <c r="C33" s="1107"/>
      <c r="D33" s="1107"/>
      <c r="E33" s="1107"/>
      <c r="F33" s="1107"/>
      <c r="G33" s="1107"/>
      <c r="H33" s="1107"/>
      <c r="I33" s="1107"/>
      <c r="J33" s="1107"/>
      <c r="K33" s="1107"/>
      <c r="L33" s="1107"/>
      <c r="M33" s="1107"/>
      <c r="N33" s="1107"/>
      <c r="O33" s="1107"/>
      <c r="P33" s="1107"/>
      <c r="Q33" s="1107"/>
      <c r="R33" s="1107"/>
      <c r="S33" s="1107"/>
      <c r="T33" s="1107"/>
      <c r="U33" s="1107"/>
      <c r="V33" s="1107"/>
      <c r="W33" s="1107"/>
      <c r="X33" s="1107"/>
      <c r="Y33" s="1107"/>
      <c r="Z33" s="1107"/>
      <c r="AA33" s="1107"/>
      <c r="AB33" s="1107"/>
      <c r="AC33" s="1107"/>
      <c r="AD33" s="376"/>
    </row>
    <row r="34" spans="1:30" s="364" customFormat="1" ht="12.75" customHeight="1">
      <c r="A34" s="771" t="s">
        <v>489</v>
      </c>
      <c r="B34" s="771"/>
      <c r="C34" s="771"/>
      <c r="D34" s="771"/>
      <c r="E34" s="771"/>
      <c r="F34" s="771"/>
      <c r="G34" s="771"/>
      <c r="H34" s="771"/>
      <c r="I34" s="771"/>
      <c r="J34" s="771"/>
      <c r="K34" s="771"/>
      <c r="L34" s="771"/>
      <c r="M34" s="771"/>
      <c r="N34" s="771"/>
      <c r="O34" s="771"/>
      <c r="P34" s="771"/>
      <c r="Q34" s="771"/>
      <c r="R34" s="771"/>
      <c r="S34" s="771"/>
      <c r="T34" s="771"/>
      <c r="U34" s="771"/>
      <c r="V34" s="771"/>
      <c r="W34" s="771"/>
      <c r="X34" s="771"/>
      <c r="Y34" s="771"/>
      <c r="Z34" s="771"/>
      <c r="AA34" s="771"/>
      <c r="AB34" s="771"/>
      <c r="AC34" s="771"/>
      <c r="AD34" s="376"/>
    </row>
    <row r="35" spans="1:30" s="377" customFormat="1" ht="12.95" customHeight="1">
      <c r="A35" s="771" t="s">
        <v>490</v>
      </c>
      <c r="B35" s="771"/>
      <c r="C35" s="771"/>
      <c r="D35" s="771"/>
      <c r="E35" s="771"/>
      <c r="F35" s="771"/>
      <c r="G35" s="771"/>
      <c r="H35" s="771"/>
      <c r="I35" s="771"/>
      <c r="J35" s="771"/>
      <c r="K35" s="771"/>
      <c r="L35" s="771"/>
      <c r="M35" s="771"/>
      <c r="N35" s="771"/>
      <c r="O35" s="771"/>
      <c r="P35" s="771"/>
      <c r="Q35" s="771"/>
      <c r="R35" s="771"/>
      <c r="S35" s="771"/>
      <c r="T35" s="771"/>
      <c r="U35" s="771"/>
      <c r="V35" s="771"/>
      <c r="W35" s="771"/>
      <c r="X35" s="771"/>
      <c r="Y35" s="771"/>
      <c r="Z35" s="771"/>
      <c r="AA35" s="771"/>
      <c r="AB35" s="771"/>
      <c r="AC35" s="771"/>
    </row>
    <row r="36" spans="1:30" s="364" customFormat="1" ht="12.75" customHeight="1">
      <c r="A36" s="772" t="s">
        <v>239</v>
      </c>
      <c r="B36" s="772"/>
      <c r="C36" s="772"/>
      <c r="D36" s="772"/>
      <c r="E36" s="772"/>
      <c r="F36" s="772"/>
      <c r="G36" s="772"/>
      <c r="H36" s="772"/>
      <c r="I36" s="772"/>
      <c r="J36" s="772"/>
      <c r="K36" s="772"/>
      <c r="L36" s="772"/>
      <c r="M36" s="772"/>
      <c r="N36" s="772"/>
      <c r="O36" s="772"/>
      <c r="P36" s="772"/>
      <c r="Q36" s="772"/>
      <c r="R36" s="772"/>
      <c r="S36" s="772"/>
      <c r="T36" s="772"/>
      <c r="U36" s="772"/>
      <c r="V36" s="772"/>
      <c r="W36" s="772"/>
      <c r="X36" s="772"/>
      <c r="Y36" s="772"/>
      <c r="Z36" s="772"/>
      <c r="AA36" s="772"/>
      <c r="AB36" s="772"/>
      <c r="AC36" s="772"/>
      <c r="AD36" s="376"/>
    </row>
    <row r="37" spans="1:30" s="364" customFormat="1">
      <c r="A37" s="773" t="s">
        <v>240</v>
      </c>
      <c r="B37" s="773"/>
      <c r="C37" s="773"/>
      <c r="D37" s="773"/>
      <c r="E37" s="773"/>
      <c r="F37" s="773"/>
      <c r="G37" s="773"/>
      <c r="H37" s="773"/>
      <c r="I37" s="773"/>
      <c r="J37" s="773"/>
      <c r="K37" s="773"/>
      <c r="L37" s="773"/>
      <c r="M37" s="773"/>
      <c r="N37" s="773"/>
      <c r="O37" s="773"/>
      <c r="P37" s="773"/>
      <c r="Q37" s="773"/>
      <c r="R37" s="773"/>
      <c r="S37" s="773"/>
      <c r="T37" s="773"/>
      <c r="U37" s="773"/>
      <c r="V37" s="773"/>
      <c r="W37" s="773"/>
      <c r="X37" s="773"/>
      <c r="Y37" s="773"/>
      <c r="Z37" s="773"/>
      <c r="AA37" s="773"/>
      <c r="AB37" s="773"/>
      <c r="AC37" s="773"/>
      <c r="AD37" s="376"/>
    </row>
  </sheetData>
  <mergeCells count="135">
    <mergeCell ref="A37:AC37"/>
    <mergeCell ref="A32:AC32"/>
    <mergeCell ref="A33:AC33"/>
    <mergeCell ref="A34:AC34"/>
    <mergeCell ref="A35:AC35"/>
    <mergeCell ref="A36:AC36"/>
    <mergeCell ref="A30:C30"/>
    <mergeCell ref="E30:L30"/>
    <mergeCell ref="M30:O30"/>
    <mergeCell ref="P30:Q30"/>
    <mergeCell ref="R30:X30"/>
    <mergeCell ref="Y30:AC30"/>
    <mergeCell ref="I31:L31"/>
    <mergeCell ref="M31:O31"/>
    <mergeCell ref="A29:C29"/>
    <mergeCell ref="E29:L29"/>
    <mergeCell ref="M29:O29"/>
    <mergeCell ref="P29:Q29"/>
    <mergeCell ref="R29:X29"/>
    <mergeCell ref="Y29:AC29"/>
    <mergeCell ref="A28:C28"/>
    <mergeCell ref="E28:L28"/>
    <mergeCell ref="M28:O28"/>
    <mergeCell ref="P28:Q28"/>
    <mergeCell ref="R28:X28"/>
    <mergeCell ref="Y28:AC28"/>
    <mergeCell ref="AB26:AC26"/>
    <mergeCell ref="A27:C27"/>
    <mergeCell ref="E27:L27"/>
    <mergeCell ref="M27:O27"/>
    <mergeCell ref="P27:Q27"/>
    <mergeCell ref="R27:X27"/>
    <mergeCell ref="Y27:AC27"/>
    <mergeCell ref="A26:C26"/>
    <mergeCell ref="E26:L26"/>
    <mergeCell ref="M26:O26"/>
    <mergeCell ref="P26:Q26"/>
    <mergeCell ref="R26:X26"/>
    <mergeCell ref="Y26:AA26"/>
    <mergeCell ref="A25:C25"/>
    <mergeCell ref="E25:L25"/>
    <mergeCell ref="M25:O25"/>
    <mergeCell ref="R25:X25"/>
    <mergeCell ref="Y25:AA25"/>
    <mergeCell ref="AB25:AC25"/>
    <mergeCell ref="M23:O23"/>
    <mergeCell ref="P23:Q23"/>
    <mergeCell ref="Y23:AC24"/>
    <mergeCell ref="A24:C24"/>
    <mergeCell ref="E24:F24"/>
    <mergeCell ref="G24:L24"/>
    <mergeCell ref="M24:O24"/>
    <mergeCell ref="P24:Q24"/>
    <mergeCell ref="R21:X24"/>
    <mergeCell ref="Y21:AA22"/>
    <mergeCell ref="AB21:AC22"/>
    <mergeCell ref="A22:C23"/>
    <mergeCell ref="E22:F22"/>
    <mergeCell ref="G22:L22"/>
    <mergeCell ref="M22:O22"/>
    <mergeCell ref="P22:Q22"/>
    <mergeCell ref="E23:F23"/>
    <mergeCell ref="G23:L23"/>
    <mergeCell ref="A19:T19"/>
    <mergeCell ref="U19:AC19"/>
    <mergeCell ref="A20:C20"/>
    <mergeCell ref="D20:Q20"/>
    <mergeCell ref="R20:X20"/>
    <mergeCell ref="A21:C21"/>
    <mergeCell ref="E21:F21"/>
    <mergeCell ref="G21:L21"/>
    <mergeCell ref="M21:O21"/>
    <mergeCell ref="P21:Q21"/>
    <mergeCell ref="A16:C16"/>
    <mergeCell ref="D16:AC16"/>
    <mergeCell ref="A17:C18"/>
    <mergeCell ref="D17:H17"/>
    <mergeCell ref="I17:AC17"/>
    <mergeCell ref="D18:H18"/>
    <mergeCell ref="I18:N18"/>
    <mergeCell ref="O18:S18"/>
    <mergeCell ref="U18:AB18"/>
    <mergeCell ref="AB13:AC13"/>
    <mergeCell ref="A14:C15"/>
    <mergeCell ref="D14:F14"/>
    <mergeCell ref="G14:L14"/>
    <mergeCell ref="M14:T15"/>
    <mergeCell ref="U14:W14"/>
    <mergeCell ref="X14:AC14"/>
    <mergeCell ref="D15:F15"/>
    <mergeCell ref="G15:L15"/>
    <mergeCell ref="U15:W15"/>
    <mergeCell ref="X15:AC15"/>
    <mergeCell ref="A13:C13"/>
    <mergeCell ref="D13:F13"/>
    <mergeCell ref="I13:N13"/>
    <mergeCell ref="O13:Q13"/>
    <mergeCell ref="R13:X13"/>
    <mergeCell ref="Y13:AA13"/>
    <mergeCell ref="A11:C12"/>
    <mergeCell ref="D11:K12"/>
    <mergeCell ref="L11:M12"/>
    <mergeCell ref="N11:O12"/>
    <mergeCell ref="P11:Q12"/>
    <mergeCell ref="R11:T12"/>
    <mergeCell ref="A9:C9"/>
    <mergeCell ref="D9:AC9"/>
    <mergeCell ref="A10:C10"/>
    <mergeCell ref="D10:J10"/>
    <mergeCell ref="K10:N10"/>
    <mergeCell ref="O10:U10"/>
    <mergeCell ref="V10:AC10"/>
    <mergeCell ref="U11:V12"/>
    <mergeCell ref="W11:Y12"/>
    <mergeCell ref="Z11:AA12"/>
    <mergeCell ref="AB11:AC12"/>
    <mergeCell ref="A7:C8"/>
    <mergeCell ref="D7:O8"/>
    <mergeCell ref="P7:P8"/>
    <mergeCell ref="Q7:Q8"/>
    <mergeCell ref="R7:R8"/>
    <mergeCell ref="S7:V8"/>
    <mergeCell ref="W7:X8"/>
    <mergeCell ref="Y7:AC8"/>
    <mergeCell ref="AD7:AD8"/>
    <mergeCell ref="A2:AC2"/>
    <mergeCell ref="Z4:AB4"/>
    <mergeCell ref="A5:C5"/>
    <mergeCell ref="D5:V5"/>
    <mergeCell ref="W5:Y5"/>
    <mergeCell ref="Z5:AC5"/>
    <mergeCell ref="A6:C6"/>
    <mergeCell ref="D6:N6"/>
    <mergeCell ref="O6:T6"/>
    <mergeCell ref="U6:AC6"/>
  </mergeCells>
  <phoneticPr fontId="1"/>
  <pageMargins left="0.7" right="0.7" top="0.75" bottom="0.75" header="0.3" footer="0.3"/>
  <pageSetup paperSize="9" scale="99" orientation="portrait" verticalDpi="0" r:id="rId1"/>
  <colBreaks count="1" manualBreakCount="1">
    <brk id="29" max="1048575" man="1"/>
  </colBreaks>
  <legacyDrawing r:id="rId2"/>
  <extLst>
    <ext xmlns:x14="http://schemas.microsoft.com/office/spreadsheetml/2009/9/main" uri="{CCE6A557-97BC-4b89-ADB6-D9C93CAAB3DF}">
      <x14:dataValidations xmlns:xm="http://schemas.microsoft.com/office/excel/2006/main" count="6">
        <x14:dataValidation type="list" allowBlank="1" showInputMessage="1" showErrorMessage="1">
          <x14:formula1>
            <xm:f>選択リスト!$D$3:$D$7</xm:f>
          </x14:formula1>
          <xm:sqref>Z5:AC5</xm:sqref>
        </x14:dataValidation>
        <x14:dataValidation type="list" allowBlank="1" showInputMessage="1" showErrorMessage="1">
          <x14:formula1>
            <xm:f>選択リスト!$C$3:$C$10</xm:f>
          </x14:formula1>
          <xm:sqref>Q7:Q8</xm:sqref>
        </x14:dataValidation>
        <x14:dataValidation type="list" allowBlank="1" showInputMessage="1" showErrorMessage="1">
          <x14:formula1>
            <xm:f>選択リスト!$M$3:$M$6</xm:f>
          </x14:formula1>
          <xm:sqref>G14:L14 G15:L15 X14:AC14 X15:AC15</xm:sqref>
        </x14:dataValidation>
        <x14:dataValidation type="list" allowBlank="1" showInputMessage="1" showErrorMessage="1">
          <x14:formula1>
            <xm:f>選択リスト!$W$3:$W$5</xm:f>
          </x14:formula1>
          <xm:sqref>D16:AC16 I17:AC17</xm:sqref>
        </x14:dataValidation>
        <x14:dataValidation type="list" allowBlank="1" showInputMessage="1" showErrorMessage="1">
          <x14:formula1>
            <xm:f>選択リスト!$O$3:$O$7</xm:f>
          </x14:formula1>
          <xm:sqref>I18:N18</xm:sqref>
        </x14:dataValidation>
        <x14:dataValidation type="list" allowBlank="1" showInputMessage="1" showErrorMessage="1">
          <x14:formula1>
            <xm:f>選択リスト!$T$3:$T$5</xm:f>
          </x14:formula1>
          <xm:sqref>U19:AC19</xm:sqref>
        </x14:dataValidation>
      </x14:dataValidations>
    </ext>
  </extLst>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CCCC"/>
  </sheetPr>
  <dimension ref="A1:AD50"/>
  <sheetViews>
    <sheetView zoomScaleNormal="100" workbookViewId="0">
      <selection activeCell="AA7" sqref="AA7:AC8"/>
    </sheetView>
  </sheetViews>
  <sheetFormatPr defaultRowHeight="13.5"/>
  <cols>
    <col min="1" max="1" width="12.375" customWidth="1"/>
    <col min="2" max="4" width="2.625" customWidth="1"/>
    <col min="5" max="5" width="3" customWidth="1"/>
    <col min="6" max="21" width="2.625" customWidth="1"/>
    <col min="22" max="22" width="3" customWidth="1"/>
    <col min="23" max="23" width="4.375" customWidth="1"/>
    <col min="24" max="26" width="2.625" customWidth="1"/>
    <col min="27" max="27" width="3.5" customWidth="1"/>
    <col min="28" max="29" width="2.625" customWidth="1"/>
    <col min="30" max="30" width="57.375" customWidth="1"/>
    <col min="257" max="257" width="12.375" customWidth="1"/>
    <col min="258" max="260" width="2.625" customWidth="1"/>
    <col min="261" max="261" width="3" customWidth="1"/>
    <col min="262" max="277" width="2.625" customWidth="1"/>
    <col min="278" max="278" width="3" customWidth="1"/>
    <col min="279" max="279" width="4.375" customWidth="1"/>
    <col min="280" max="282" width="2.625" customWidth="1"/>
    <col min="283" max="283" width="3.5" customWidth="1"/>
    <col min="284" max="285" width="2.625" customWidth="1"/>
    <col min="286" max="286" width="50.625" customWidth="1"/>
    <col min="513" max="513" width="12.375" customWidth="1"/>
    <col min="514" max="516" width="2.625" customWidth="1"/>
    <col min="517" max="517" width="3" customWidth="1"/>
    <col min="518" max="533" width="2.625" customWidth="1"/>
    <col min="534" max="534" width="3" customWidth="1"/>
    <col min="535" max="535" width="4.375" customWidth="1"/>
    <col min="536" max="538" width="2.625" customWidth="1"/>
    <col min="539" max="539" width="3.5" customWidth="1"/>
    <col min="540" max="541" width="2.625" customWidth="1"/>
    <col min="542" max="542" width="50.625" customWidth="1"/>
    <col min="769" max="769" width="12.375" customWidth="1"/>
    <col min="770" max="772" width="2.625" customWidth="1"/>
    <col min="773" max="773" width="3" customWidth="1"/>
    <col min="774" max="789" width="2.625" customWidth="1"/>
    <col min="790" max="790" width="3" customWidth="1"/>
    <col min="791" max="791" width="4.375" customWidth="1"/>
    <col min="792" max="794" width="2.625" customWidth="1"/>
    <col min="795" max="795" width="3.5" customWidth="1"/>
    <col min="796" max="797" width="2.625" customWidth="1"/>
    <col min="798" max="798" width="50.625" customWidth="1"/>
    <col min="1025" max="1025" width="12.375" customWidth="1"/>
    <col min="1026" max="1028" width="2.625" customWidth="1"/>
    <col min="1029" max="1029" width="3" customWidth="1"/>
    <col min="1030" max="1045" width="2.625" customWidth="1"/>
    <col min="1046" max="1046" width="3" customWidth="1"/>
    <col min="1047" max="1047" width="4.375" customWidth="1"/>
    <col min="1048" max="1050" width="2.625" customWidth="1"/>
    <col min="1051" max="1051" width="3.5" customWidth="1"/>
    <col min="1052" max="1053" width="2.625" customWidth="1"/>
    <col min="1054" max="1054" width="50.625" customWidth="1"/>
    <col min="1281" max="1281" width="12.375" customWidth="1"/>
    <col min="1282" max="1284" width="2.625" customWidth="1"/>
    <col min="1285" max="1285" width="3" customWidth="1"/>
    <col min="1286" max="1301" width="2.625" customWidth="1"/>
    <col min="1302" max="1302" width="3" customWidth="1"/>
    <col min="1303" max="1303" width="4.375" customWidth="1"/>
    <col min="1304" max="1306" width="2.625" customWidth="1"/>
    <col min="1307" max="1307" width="3.5" customWidth="1"/>
    <col min="1308" max="1309" width="2.625" customWidth="1"/>
    <col min="1310" max="1310" width="50.625" customWidth="1"/>
    <col min="1537" max="1537" width="12.375" customWidth="1"/>
    <col min="1538" max="1540" width="2.625" customWidth="1"/>
    <col min="1541" max="1541" width="3" customWidth="1"/>
    <col min="1542" max="1557" width="2.625" customWidth="1"/>
    <col min="1558" max="1558" width="3" customWidth="1"/>
    <col min="1559" max="1559" width="4.375" customWidth="1"/>
    <col min="1560" max="1562" width="2.625" customWidth="1"/>
    <col min="1563" max="1563" width="3.5" customWidth="1"/>
    <col min="1564" max="1565" width="2.625" customWidth="1"/>
    <col min="1566" max="1566" width="50.625" customWidth="1"/>
    <col min="1793" max="1793" width="12.375" customWidth="1"/>
    <col min="1794" max="1796" width="2.625" customWidth="1"/>
    <col min="1797" max="1797" width="3" customWidth="1"/>
    <col min="1798" max="1813" width="2.625" customWidth="1"/>
    <col min="1814" max="1814" width="3" customWidth="1"/>
    <col min="1815" max="1815" width="4.375" customWidth="1"/>
    <col min="1816" max="1818" width="2.625" customWidth="1"/>
    <col min="1819" max="1819" width="3.5" customWidth="1"/>
    <col min="1820" max="1821" width="2.625" customWidth="1"/>
    <col min="1822" max="1822" width="50.625" customWidth="1"/>
    <col min="2049" max="2049" width="12.375" customWidth="1"/>
    <col min="2050" max="2052" width="2.625" customWidth="1"/>
    <col min="2053" max="2053" width="3" customWidth="1"/>
    <col min="2054" max="2069" width="2.625" customWidth="1"/>
    <col min="2070" max="2070" width="3" customWidth="1"/>
    <col min="2071" max="2071" width="4.375" customWidth="1"/>
    <col min="2072" max="2074" width="2.625" customWidth="1"/>
    <col min="2075" max="2075" width="3.5" customWidth="1"/>
    <col min="2076" max="2077" width="2.625" customWidth="1"/>
    <col min="2078" max="2078" width="50.625" customWidth="1"/>
    <col min="2305" max="2305" width="12.375" customWidth="1"/>
    <col min="2306" max="2308" width="2.625" customWidth="1"/>
    <col min="2309" max="2309" width="3" customWidth="1"/>
    <col min="2310" max="2325" width="2.625" customWidth="1"/>
    <col min="2326" max="2326" width="3" customWidth="1"/>
    <col min="2327" max="2327" width="4.375" customWidth="1"/>
    <col min="2328" max="2330" width="2.625" customWidth="1"/>
    <col min="2331" max="2331" width="3.5" customWidth="1"/>
    <col min="2332" max="2333" width="2.625" customWidth="1"/>
    <col min="2334" max="2334" width="50.625" customWidth="1"/>
    <col min="2561" max="2561" width="12.375" customWidth="1"/>
    <col min="2562" max="2564" width="2.625" customWidth="1"/>
    <col min="2565" max="2565" width="3" customWidth="1"/>
    <col min="2566" max="2581" width="2.625" customWidth="1"/>
    <col min="2582" max="2582" width="3" customWidth="1"/>
    <col min="2583" max="2583" width="4.375" customWidth="1"/>
    <col min="2584" max="2586" width="2.625" customWidth="1"/>
    <col min="2587" max="2587" width="3.5" customWidth="1"/>
    <col min="2588" max="2589" width="2.625" customWidth="1"/>
    <col min="2590" max="2590" width="50.625" customWidth="1"/>
    <col min="2817" max="2817" width="12.375" customWidth="1"/>
    <col min="2818" max="2820" width="2.625" customWidth="1"/>
    <col min="2821" max="2821" width="3" customWidth="1"/>
    <col min="2822" max="2837" width="2.625" customWidth="1"/>
    <col min="2838" max="2838" width="3" customWidth="1"/>
    <col min="2839" max="2839" width="4.375" customWidth="1"/>
    <col min="2840" max="2842" width="2.625" customWidth="1"/>
    <col min="2843" max="2843" width="3.5" customWidth="1"/>
    <col min="2844" max="2845" width="2.625" customWidth="1"/>
    <col min="2846" max="2846" width="50.625" customWidth="1"/>
    <col min="3073" max="3073" width="12.375" customWidth="1"/>
    <col min="3074" max="3076" width="2.625" customWidth="1"/>
    <col min="3077" max="3077" width="3" customWidth="1"/>
    <col min="3078" max="3093" width="2.625" customWidth="1"/>
    <col min="3094" max="3094" width="3" customWidth="1"/>
    <col min="3095" max="3095" width="4.375" customWidth="1"/>
    <col min="3096" max="3098" width="2.625" customWidth="1"/>
    <col min="3099" max="3099" width="3.5" customWidth="1"/>
    <col min="3100" max="3101" width="2.625" customWidth="1"/>
    <col min="3102" max="3102" width="50.625" customWidth="1"/>
    <col min="3329" max="3329" width="12.375" customWidth="1"/>
    <col min="3330" max="3332" width="2.625" customWidth="1"/>
    <col min="3333" max="3333" width="3" customWidth="1"/>
    <col min="3334" max="3349" width="2.625" customWidth="1"/>
    <col min="3350" max="3350" width="3" customWidth="1"/>
    <col min="3351" max="3351" width="4.375" customWidth="1"/>
    <col min="3352" max="3354" width="2.625" customWidth="1"/>
    <col min="3355" max="3355" width="3.5" customWidth="1"/>
    <col min="3356" max="3357" width="2.625" customWidth="1"/>
    <col min="3358" max="3358" width="50.625" customWidth="1"/>
    <col min="3585" max="3585" width="12.375" customWidth="1"/>
    <col min="3586" max="3588" width="2.625" customWidth="1"/>
    <col min="3589" max="3589" width="3" customWidth="1"/>
    <col min="3590" max="3605" width="2.625" customWidth="1"/>
    <col min="3606" max="3606" width="3" customWidth="1"/>
    <col min="3607" max="3607" width="4.375" customWidth="1"/>
    <col min="3608" max="3610" width="2.625" customWidth="1"/>
    <col min="3611" max="3611" width="3.5" customWidth="1"/>
    <col min="3612" max="3613" width="2.625" customWidth="1"/>
    <col min="3614" max="3614" width="50.625" customWidth="1"/>
    <col min="3841" max="3841" width="12.375" customWidth="1"/>
    <col min="3842" max="3844" width="2.625" customWidth="1"/>
    <col min="3845" max="3845" width="3" customWidth="1"/>
    <col min="3846" max="3861" width="2.625" customWidth="1"/>
    <col min="3862" max="3862" width="3" customWidth="1"/>
    <col min="3863" max="3863" width="4.375" customWidth="1"/>
    <col min="3864" max="3866" width="2.625" customWidth="1"/>
    <col min="3867" max="3867" width="3.5" customWidth="1"/>
    <col min="3868" max="3869" width="2.625" customWidth="1"/>
    <col min="3870" max="3870" width="50.625" customWidth="1"/>
    <col min="4097" max="4097" width="12.375" customWidth="1"/>
    <col min="4098" max="4100" width="2.625" customWidth="1"/>
    <col min="4101" max="4101" width="3" customWidth="1"/>
    <col min="4102" max="4117" width="2.625" customWidth="1"/>
    <col min="4118" max="4118" width="3" customWidth="1"/>
    <col min="4119" max="4119" width="4.375" customWidth="1"/>
    <col min="4120" max="4122" width="2.625" customWidth="1"/>
    <col min="4123" max="4123" width="3.5" customWidth="1"/>
    <col min="4124" max="4125" width="2.625" customWidth="1"/>
    <col min="4126" max="4126" width="50.625" customWidth="1"/>
    <col min="4353" max="4353" width="12.375" customWidth="1"/>
    <col min="4354" max="4356" width="2.625" customWidth="1"/>
    <col min="4357" max="4357" width="3" customWidth="1"/>
    <col min="4358" max="4373" width="2.625" customWidth="1"/>
    <col min="4374" max="4374" width="3" customWidth="1"/>
    <col min="4375" max="4375" width="4.375" customWidth="1"/>
    <col min="4376" max="4378" width="2.625" customWidth="1"/>
    <col min="4379" max="4379" width="3.5" customWidth="1"/>
    <col min="4380" max="4381" width="2.625" customWidth="1"/>
    <col min="4382" max="4382" width="50.625" customWidth="1"/>
    <col min="4609" max="4609" width="12.375" customWidth="1"/>
    <col min="4610" max="4612" width="2.625" customWidth="1"/>
    <col min="4613" max="4613" width="3" customWidth="1"/>
    <col min="4614" max="4629" width="2.625" customWidth="1"/>
    <col min="4630" max="4630" width="3" customWidth="1"/>
    <col min="4631" max="4631" width="4.375" customWidth="1"/>
    <col min="4632" max="4634" width="2.625" customWidth="1"/>
    <col min="4635" max="4635" width="3.5" customWidth="1"/>
    <col min="4636" max="4637" width="2.625" customWidth="1"/>
    <col min="4638" max="4638" width="50.625" customWidth="1"/>
    <col min="4865" max="4865" width="12.375" customWidth="1"/>
    <col min="4866" max="4868" width="2.625" customWidth="1"/>
    <col min="4869" max="4869" width="3" customWidth="1"/>
    <col min="4870" max="4885" width="2.625" customWidth="1"/>
    <col min="4886" max="4886" width="3" customWidth="1"/>
    <col min="4887" max="4887" width="4.375" customWidth="1"/>
    <col min="4888" max="4890" width="2.625" customWidth="1"/>
    <col min="4891" max="4891" width="3.5" customWidth="1"/>
    <col min="4892" max="4893" width="2.625" customWidth="1"/>
    <col min="4894" max="4894" width="50.625" customWidth="1"/>
    <col min="5121" max="5121" width="12.375" customWidth="1"/>
    <col min="5122" max="5124" width="2.625" customWidth="1"/>
    <col min="5125" max="5125" width="3" customWidth="1"/>
    <col min="5126" max="5141" width="2.625" customWidth="1"/>
    <col min="5142" max="5142" width="3" customWidth="1"/>
    <col min="5143" max="5143" width="4.375" customWidth="1"/>
    <col min="5144" max="5146" width="2.625" customWidth="1"/>
    <col min="5147" max="5147" width="3.5" customWidth="1"/>
    <col min="5148" max="5149" width="2.625" customWidth="1"/>
    <col min="5150" max="5150" width="50.625" customWidth="1"/>
    <col min="5377" max="5377" width="12.375" customWidth="1"/>
    <col min="5378" max="5380" width="2.625" customWidth="1"/>
    <col min="5381" max="5381" width="3" customWidth="1"/>
    <col min="5382" max="5397" width="2.625" customWidth="1"/>
    <col min="5398" max="5398" width="3" customWidth="1"/>
    <col min="5399" max="5399" width="4.375" customWidth="1"/>
    <col min="5400" max="5402" width="2.625" customWidth="1"/>
    <col min="5403" max="5403" width="3.5" customWidth="1"/>
    <col min="5404" max="5405" width="2.625" customWidth="1"/>
    <col min="5406" max="5406" width="50.625" customWidth="1"/>
    <col min="5633" max="5633" width="12.375" customWidth="1"/>
    <col min="5634" max="5636" width="2.625" customWidth="1"/>
    <col min="5637" max="5637" width="3" customWidth="1"/>
    <col min="5638" max="5653" width="2.625" customWidth="1"/>
    <col min="5654" max="5654" width="3" customWidth="1"/>
    <col min="5655" max="5655" width="4.375" customWidth="1"/>
    <col min="5656" max="5658" width="2.625" customWidth="1"/>
    <col min="5659" max="5659" width="3.5" customWidth="1"/>
    <col min="5660" max="5661" width="2.625" customWidth="1"/>
    <col min="5662" max="5662" width="50.625" customWidth="1"/>
    <col min="5889" max="5889" width="12.375" customWidth="1"/>
    <col min="5890" max="5892" width="2.625" customWidth="1"/>
    <col min="5893" max="5893" width="3" customWidth="1"/>
    <col min="5894" max="5909" width="2.625" customWidth="1"/>
    <col min="5910" max="5910" width="3" customWidth="1"/>
    <col min="5911" max="5911" width="4.375" customWidth="1"/>
    <col min="5912" max="5914" width="2.625" customWidth="1"/>
    <col min="5915" max="5915" width="3.5" customWidth="1"/>
    <col min="5916" max="5917" width="2.625" customWidth="1"/>
    <col min="5918" max="5918" width="50.625" customWidth="1"/>
    <col min="6145" max="6145" width="12.375" customWidth="1"/>
    <col min="6146" max="6148" width="2.625" customWidth="1"/>
    <col min="6149" max="6149" width="3" customWidth="1"/>
    <col min="6150" max="6165" width="2.625" customWidth="1"/>
    <col min="6166" max="6166" width="3" customWidth="1"/>
    <col min="6167" max="6167" width="4.375" customWidth="1"/>
    <col min="6168" max="6170" width="2.625" customWidth="1"/>
    <col min="6171" max="6171" width="3.5" customWidth="1"/>
    <col min="6172" max="6173" width="2.625" customWidth="1"/>
    <col min="6174" max="6174" width="50.625" customWidth="1"/>
    <col min="6401" max="6401" width="12.375" customWidth="1"/>
    <col min="6402" max="6404" width="2.625" customWidth="1"/>
    <col min="6405" max="6405" width="3" customWidth="1"/>
    <col min="6406" max="6421" width="2.625" customWidth="1"/>
    <col min="6422" max="6422" width="3" customWidth="1"/>
    <col min="6423" max="6423" width="4.375" customWidth="1"/>
    <col min="6424" max="6426" width="2.625" customWidth="1"/>
    <col min="6427" max="6427" width="3.5" customWidth="1"/>
    <col min="6428" max="6429" width="2.625" customWidth="1"/>
    <col min="6430" max="6430" width="50.625" customWidth="1"/>
    <col min="6657" max="6657" width="12.375" customWidth="1"/>
    <col min="6658" max="6660" width="2.625" customWidth="1"/>
    <col min="6661" max="6661" width="3" customWidth="1"/>
    <col min="6662" max="6677" width="2.625" customWidth="1"/>
    <col min="6678" max="6678" width="3" customWidth="1"/>
    <col min="6679" max="6679" width="4.375" customWidth="1"/>
    <col min="6680" max="6682" width="2.625" customWidth="1"/>
    <col min="6683" max="6683" width="3.5" customWidth="1"/>
    <col min="6684" max="6685" width="2.625" customWidth="1"/>
    <col min="6686" max="6686" width="50.625" customWidth="1"/>
    <col min="6913" max="6913" width="12.375" customWidth="1"/>
    <col min="6914" max="6916" width="2.625" customWidth="1"/>
    <col min="6917" max="6917" width="3" customWidth="1"/>
    <col min="6918" max="6933" width="2.625" customWidth="1"/>
    <col min="6934" max="6934" width="3" customWidth="1"/>
    <col min="6935" max="6935" width="4.375" customWidth="1"/>
    <col min="6936" max="6938" width="2.625" customWidth="1"/>
    <col min="6939" max="6939" width="3.5" customWidth="1"/>
    <col min="6940" max="6941" width="2.625" customWidth="1"/>
    <col min="6942" max="6942" width="50.625" customWidth="1"/>
    <col min="7169" max="7169" width="12.375" customWidth="1"/>
    <col min="7170" max="7172" width="2.625" customWidth="1"/>
    <col min="7173" max="7173" width="3" customWidth="1"/>
    <col min="7174" max="7189" width="2.625" customWidth="1"/>
    <col min="7190" max="7190" width="3" customWidth="1"/>
    <col min="7191" max="7191" width="4.375" customWidth="1"/>
    <col min="7192" max="7194" width="2.625" customWidth="1"/>
    <col min="7195" max="7195" width="3.5" customWidth="1"/>
    <col min="7196" max="7197" width="2.625" customWidth="1"/>
    <col min="7198" max="7198" width="50.625" customWidth="1"/>
    <col min="7425" max="7425" width="12.375" customWidth="1"/>
    <col min="7426" max="7428" width="2.625" customWidth="1"/>
    <col min="7429" max="7429" width="3" customWidth="1"/>
    <col min="7430" max="7445" width="2.625" customWidth="1"/>
    <col min="7446" max="7446" width="3" customWidth="1"/>
    <col min="7447" max="7447" width="4.375" customWidth="1"/>
    <col min="7448" max="7450" width="2.625" customWidth="1"/>
    <col min="7451" max="7451" width="3.5" customWidth="1"/>
    <col min="7452" max="7453" width="2.625" customWidth="1"/>
    <col min="7454" max="7454" width="50.625" customWidth="1"/>
    <col min="7681" max="7681" width="12.375" customWidth="1"/>
    <col min="7682" max="7684" width="2.625" customWidth="1"/>
    <col min="7685" max="7685" width="3" customWidth="1"/>
    <col min="7686" max="7701" width="2.625" customWidth="1"/>
    <col min="7702" max="7702" width="3" customWidth="1"/>
    <col min="7703" max="7703" width="4.375" customWidth="1"/>
    <col min="7704" max="7706" width="2.625" customWidth="1"/>
    <col min="7707" max="7707" width="3.5" customWidth="1"/>
    <col min="7708" max="7709" width="2.625" customWidth="1"/>
    <col min="7710" max="7710" width="50.625" customWidth="1"/>
    <col min="7937" max="7937" width="12.375" customWidth="1"/>
    <col min="7938" max="7940" width="2.625" customWidth="1"/>
    <col min="7941" max="7941" width="3" customWidth="1"/>
    <col min="7942" max="7957" width="2.625" customWidth="1"/>
    <col min="7958" max="7958" width="3" customWidth="1"/>
    <col min="7959" max="7959" width="4.375" customWidth="1"/>
    <col min="7960" max="7962" width="2.625" customWidth="1"/>
    <col min="7963" max="7963" width="3.5" customWidth="1"/>
    <col min="7964" max="7965" width="2.625" customWidth="1"/>
    <col min="7966" max="7966" width="50.625" customWidth="1"/>
    <col min="8193" max="8193" width="12.375" customWidth="1"/>
    <col min="8194" max="8196" width="2.625" customWidth="1"/>
    <col min="8197" max="8197" width="3" customWidth="1"/>
    <col min="8198" max="8213" width="2.625" customWidth="1"/>
    <col min="8214" max="8214" width="3" customWidth="1"/>
    <col min="8215" max="8215" width="4.375" customWidth="1"/>
    <col min="8216" max="8218" width="2.625" customWidth="1"/>
    <col min="8219" max="8219" width="3.5" customWidth="1"/>
    <col min="8220" max="8221" width="2.625" customWidth="1"/>
    <col min="8222" max="8222" width="50.625" customWidth="1"/>
    <col min="8449" max="8449" width="12.375" customWidth="1"/>
    <col min="8450" max="8452" width="2.625" customWidth="1"/>
    <col min="8453" max="8453" width="3" customWidth="1"/>
    <col min="8454" max="8469" width="2.625" customWidth="1"/>
    <col min="8470" max="8470" width="3" customWidth="1"/>
    <col min="8471" max="8471" width="4.375" customWidth="1"/>
    <col min="8472" max="8474" width="2.625" customWidth="1"/>
    <col min="8475" max="8475" width="3.5" customWidth="1"/>
    <col min="8476" max="8477" width="2.625" customWidth="1"/>
    <col min="8478" max="8478" width="50.625" customWidth="1"/>
    <col min="8705" max="8705" width="12.375" customWidth="1"/>
    <col min="8706" max="8708" width="2.625" customWidth="1"/>
    <col min="8709" max="8709" width="3" customWidth="1"/>
    <col min="8710" max="8725" width="2.625" customWidth="1"/>
    <col min="8726" max="8726" width="3" customWidth="1"/>
    <col min="8727" max="8727" width="4.375" customWidth="1"/>
    <col min="8728" max="8730" width="2.625" customWidth="1"/>
    <col min="8731" max="8731" width="3.5" customWidth="1"/>
    <col min="8732" max="8733" width="2.625" customWidth="1"/>
    <col min="8734" max="8734" width="50.625" customWidth="1"/>
    <col min="8961" max="8961" width="12.375" customWidth="1"/>
    <col min="8962" max="8964" width="2.625" customWidth="1"/>
    <col min="8965" max="8965" width="3" customWidth="1"/>
    <col min="8966" max="8981" width="2.625" customWidth="1"/>
    <col min="8982" max="8982" width="3" customWidth="1"/>
    <col min="8983" max="8983" width="4.375" customWidth="1"/>
    <col min="8984" max="8986" width="2.625" customWidth="1"/>
    <col min="8987" max="8987" width="3.5" customWidth="1"/>
    <col min="8988" max="8989" width="2.625" customWidth="1"/>
    <col min="8990" max="8990" width="50.625" customWidth="1"/>
    <col min="9217" max="9217" width="12.375" customWidth="1"/>
    <col min="9218" max="9220" width="2.625" customWidth="1"/>
    <col min="9221" max="9221" width="3" customWidth="1"/>
    <col min="9222" max="9237" width="2.625" customWidth="1"/>
    <col min="9238" max="9238" width="3" customWidth="1"/>
    <col min="9239" max="9239" width="4.375" customWidth="1"/>
    <col min="9240" max="9242" width="2.625" customWidth="1"/>
    <col min="9243" max="9243" width="3.5" customWidth="1"/>
    <col min="9244" max="9245" width="2.625" customWidth="1"/>
    <col min="9246" max="9246" width="50.625" customWidth="1"/>
    <col min="9473" max="9473" width="12.375" customWidth="1"/>
    <col min="9474" max="9476" width="2.625" customWidth="1"/>
    <col min="9477" max="9477" width="3" customWidth="1"/>
    <col min="9478" max="9493" width="2.625" customWidth="1"/>
    <col min="9494" max="9494" width="3" customWidth="1"/>
    <col min="9495" max="9495" width="4.375" customWidth="1"/>
    <col min="9496" max="9498" width="2.625" customWidth="1"/>
    <col min="9499" max="9499" width="3.5" customWidth="1"/>
    <col min="9500" max="9501" width="2.625" customWidth="1"/>
    <col min="9502" max="9502" width="50.625" customWidth="1"/>
    <col min="9729" max="9729" width="12.375" customWidth="1"/>
    <col min="9730" max="9732" width="2.625" customWidth="1"/>
    <col min="9733" max="9733" width="3" customWidth="1"/>
    <col min="9734" max="9749" width="2.625" customWidth="1"/>
    <col min="9750" max="9750" width="3" customWidth="1"/>
    <col min="9751" max="9751" width="4.375" customWidth="1"/>
    <col min="9752" max="9754" width="2.625" customWidth="1"/>
    <col min="9755" max="9755" width="3.5" customWidth="1"/>
    <col min="9756" max="9757" width="2.625" customWidth="1"/>
    <col min="9758" max="9758" width="50.625" customWidth="1"/>
    <col min="9985" max="9985" width="12.375" customWidth="1"/>
    <col min="9986" max="9988" width="2.625" customWidth="1"/>
    <col min="9989" max="9989" width="3" customWidth="1"/>
    <col min="9990" max="10005" width="2.625" customWidth="1"/>
    <col min="10006" max="10006" width="3" customWidth="1"/>
    <col min="10007" max="10007" width="4.375" customWidth="1"/>
    <col min="10008" max="10010" width="2.625" customWidth="1"/>
    <col min="10011" max="10011" width="3.5" customWidth="1"/>
    <col min="10012" max="10013" width="2.625" customWidth="1"/>
    <col min="10014" max="10014" width="50.625" customWidth="1"/>
    <col min="10241" max="10241" width="12.375" customWidth="1"/>
    <col min="10242" max="10244" width="2.625" customWidth="1"/>
    <col min="10245" max="10245" width="3" customWidth="1"/>
    <col min="10246" max="10261" width="2.625" customWidth="1"/>
    <col min="10262" max="10262" width="3" customWidth="1"/>
    <col min="10263" max="10263" width="4.375" customWidth="1"/>
    <col min="10264" max="10266" width="2.625" customWidth="1"/>
    <col min="10267" max="10267" width="3.5" customWidth="1"/>
    <col min="10268" max="10269" width="2.625" customWidth="1"/>
    <col min="10270" max="10270" width="50.625" customWidth="1"/>
    <col min="10497" max="10497" width="12.375" customWidth="1"/>
    <col min="10498" max="10500" width="2.625" customWidth="1"/>
    <col min="10501" max="10501" width="3" customWidth="1"/>
    <col min="10502" max="10517" width="2.625" customWidth="1"/>
    <col min="10518" max="10518" width="3" customWidth="1"/>
    <col min="10519" max="10519" width="4.375" customWidth="1"/>
    <col min="10520" max="10522" width="2.625" customWidth="1"/>
    <col min="10523" max="10523" width="3.5" customWidth="1"/>
    <col min="10524" max="10525" width="2.625" customWidth="1"/>
    <col min="10526" max="10526" width="50.625" customWidth="1"/>
    <col min="10753" max="10753" width="12.375" customWidth="1"/>
    <col min="10754" max="10756" width="2.625" customWidth="1"/>
    <col min="10757" max="10757" width="3" customWidth="1"/>
    <col min="10758" max="10773" width="2.625" customWidth="1"/>
    <col min="10774" max="10774" width="3" customWidth="1"/>
    <col min="10775" max="10775" width="4.375" customWidth="1"/>
    <col min="10776" max="10778" width="2.625" customWidth="1"/>
    <col min="10779" max="10779" width="3.5" customWidth="1"/>
    <col min="10780" max="10781" width="2.625" customWidth="1"/>
    <col min="10782" max="10782" width="50.625" customWidth="1"/>
    <col min="11009" max="11009" width="12.375" customWidth="1"/>
    <col min="11010" max="11012" width="2.625" customWidth="1"/>
    <col min="11013" max="11013" width="3" customWidth="1"/>
    <col min="11014" max="11029" width="2.625" customWidth="1"/>
    <col min="11030" max="11030" width="3" customWidth="1"/>
    <col min="11031" max="11031" width="4.375" customWidth="1"/>
    <col min="11032" max="11034" width="2.625" customWidth="1"/>
    <col min="11035" max="11035" width="3.5" customWidth="1"/>
    <col min="11036" max="11037" width="2.625" customWidth="1"/>
    <col min="11038" max="11038" width="50.625" customWidth="1"/>
    <col min="11265" max="11265" width="12.375" customWidth="1"/>
    <col min="11266" max="11268" width="2.625" customWidth="1"/>
    <col min="11269" max="11269" width="3" customWidth="1"/>
    <col min="11270" max="11285" width="2.625" customWidth="1"/>
    <col min="11286" max="11286" width="3" customWidth="1"/>
    <col min="11287" max="11287" width="4.375" customWidth="1"/>
    <col min="11288" max="11290" width="2.625" customWidth="1"/>
    <col min="11291" max="11291" width="3.5" customWidth="1"/>
    <col min="11292" max="11293" width="2.625" customWidth="1"/>
    <col min="11294" max="11294" width="50.625" customWidth="1"/>
    <col min="11521" max="11521" width="12.375" customWidth="1"/>
    <col min="11522" max="11524" width="2.625" customWidth="1"/>
    <col min="11525" max="11525" width="3" customWidth="1"/>
    <col min="11526" max="11541" width="2.625" customWidth="1"/>
    <col min="11542" max="11542" width="3" customWidth="1"/>
    <col min="11543" max="11543" width="4.375" customWidth="1"/>
    <col min="11544" max="11546" width="2.625" customWidth="1"/>
    <col min="11547" max="11547" width="3.5" customWidth="1"/>
    <col min="11548" max="11549" width="2.625" customWidth="1"/>
    <col min="11550" max="11550" width="50.625" customWidth="1"/>
    <col min="11777" max="11777" width="12.375" customWidth="1"/>
    <col min="11778" max="11780" width="2.625" customWidth="1"/>
    <col min="11781" max="11781" width="3" customWidth="1"/>
    <col min="11782" max="11797" width="2.625" customWidth="1"/>
    <col min="11798" max="11798" width="3" customWidth="1"/>
    <col min="11799" max="11799" width="4.375" customWidth="1"/>
    <col min="11800" max="11802" width="2.625" customWidth="1"/>
    <col min="11803" max="11803" width="3.5" customWidth="1"/>
    <col min="11804" max="11805" width="2.625" customWidth="1"/>
    <col min="11806" max="11806" width="50.625" customWidth="1"/>
    <col min="12033" max="12033" width="12.375" customWidth="1"/>
    <col min="12034" max="12036" width="2.625" customWidth="1"/>
    <col min="12037" max="12037" width="3" customWidth="1"/>
    <col min="12038" max="12053" width="2.625" customWidth="1"/>
    <col min="12054" max="12054" width="3" customWidth="1"/>
    <col min="12055" max="12055" width="4.375" customWidth="1"/>
    <col min="12056" max="12058" width="2.625" customWidth="1"/>
    <col min="12059" max="12059" width="3.5" customWidth="1"/>
    <col min="12060" max="12061" width="2.625" customWidth="1"/>
    <col min="12062" max="12062" width="50.625" customWidth="1"/>
    <col min="12289" max="12289" width="12.375" customWidth="1"/>
    <col min="12290" max="12292" width="2.625" customWidth="1"/>
    <col min="12293" max="12293" width="3" customWidth="1"/>
    <col min="12294" max="12309" width="2.625" customWidth="1"/>
    <col min="12310" max="12310" width="3" customWidth="1"/>
    <col min="12311" max="12311" width="4.375" customWidth="1"/>
    <col min="12312" max="12314" width="2.625" customWidth="1"/>
    <col min="12315" max="12315" width="3.5" customWidth="1"/>
    <col min="12316" max="12317" width="2.625" customWidth="1"/>
    <col min="12318" max="12318" width="50.625" customWidth="1"/>
    <col min="12545" max="12545" width="12.375" customWidth="1"/>
    <col min="12546" max="12548" width="2.625" customWidth="1"/>
    <col min="12549" max="12549" width="3" customWidth="1"/>
    <col min="12550" max="12565" width="2.625" customWidth="1"/>
    <col min="12566" max="12566" width="3" customWidth="1"/>
    <col min="12567" max="12567" width="4.375" customWidth="1"/>
    <col min="12568" max="12570" width="2.625" customWidth="1"/>
    <col min="12571" max="12571" width="3.5" customWidth="1"/>
    <col min="12572" max="12573" width="2.625" customWidth="1"/>
    <col min="12574" max="12574" width="50.625" customWidth="1"/>
    <col min="12801" max="12801" width="12.375" customWidth="1"/>
    <col min="12802" max="12804" width="2.625" customWidth="1"/>
    <col min="12805" max="12805" width="3" customWidth="1"/>
    <col min="12806" max="12821" width="2.625" customWidth="1"/>
    <col min="12822" max="12822" width="3" customWidth="1"/>
    <col min="12823" max="12823" width="4.375" customWidth="1"/>
    <col min="12824" max="12826" width="2.625" customWidth="1"/>
    <col min="12827" max="12827" width="3.5" customWidth="1"/>
    <col min="12828" max="12829" width="2.625" customWidth="1"/>
    <col min="12830" max="12830" width="50.625" customWidth="1"/>
    <col min="13057" max="13057" width="12.375" customWidth="1"/>
    <col min="13058" max="13060" width="2.625" customWidth="1"/>
    <col min="13061" max="13061" width="3" customWidth="1"/>
    <col min="13062" max="13077" width="2.625" customWidth="1"/>
    <col min="13078" max="13078" width="3" customWidth="1"/>
    <col min="13079" max="13079" width="4.375" customWidth="1"/>
    <col min="13080" max="13082" width="2.625" customWidth="1"/>
    <col min="13083" max="13083" width="3.5" customWidth="1"/>
    <col min="13084" max="13085" width="2.625" customWidth="1"/>
    <col min="13086" max="13086" width="50.625" customWidth="1"/>
    <col min="13313" max="13313" width="12.375" customWidth="1"/>
    <col min="13314" max="13316" width="2.625" customWidth="1"/>
    <col min="13317" max="13317" width="3" customWidth="1"/>
    <col min="13318" max="13333" width="2.625" customWidth="1"/>
    <col min="13334" max="13334" width="3" customWidth="1"/>
    <col min="13335" max="13335" width="4.375" customWidth="1"/>
    <col min="13336" max="13338" width="2.625" customWidth="1"/>
    <col min="13339" max="13339" width="3.5" customWidth="1"/>
    <col min="13340" max="13341" width="2.625" customWidth="1"/>
    <col min="13342" max="13342" width="50.625" customWidth="1"/>
    <col min="13569" max="13569" width="12.375" customWidth="1"/>
    <col min="13570" max="13572" width="2.625" customWidth="1"/>
    <col min="13573" max="13573" width="3" customWidth="1"/>
    <col min="13574" max="13589" width="2.625" customWidth="1"/>
    <col min="13590" max="13590" width="3" customWidth="1"/>
    <col min="13591" max="13591" width="4.375" customWidth="1"/>
    <col min="13592" max="13594" width="2.625" customWidth="1"/>
    <col min="13595" max="13595" width="3.5" customWidth="1"/>
    <col min="13596" max="13597" width="2.625" customWidth="1"/>
    <col min="13598" max="13598" width="50.625" customWidth="1"/>
    <col min="13825" max="13825" width="12.375" customWidth="1"/>
    <col min="13826" max="13828" width="2.625" customWidth="1"/>
    <col min="13829" max="13829" width="3" customWidth="1"/>
    <col min="13830" max="13845" width="2.625" customWidth="1"/>
    <col min="13846" max="13846" width="3" customWidth="1"/>
    <col min="13847" max="13847" width="4.375" customWidth="1"/>
    <col min="13848" max="13850" width="2.625" customWidth="1"/>
    <col min="13851" max="13851" width="3.5" customWidth="1"/>
    <col min="13852" max="13853" width="2.625" customWidth="1"/>
    <col min="13854" max="13854" width="50.625" customWidth="1"/>
    <col min="14081" max="14081" width="12.375" customWidth="1"/>
    <col min="14082" max="14084" width="2.625" customWidth="1"/>
    <col min="14085" max="14085" width="3" customWidth="1"/>
    <col min="14086" max="14101" width="2.625" customWidth="1"/>
    <col min="14102" max="14102" width="3" customWidth="1"/>
    <col min="14103" max="14103" width="4.375" customWidth="1"/>
    <col min="14104" max="14106" width="2.625" customWidth="1"/>
    <col min="14107" max="14107" width="3.5" customWidth="1"/>
    <col min="14108" max="14109" width="2.625" customWidth="1"/>
    <col min="14110" max="14110" width="50.625" customWidth="1"/>
    <col min="14337" max="14337" width="12.375" customWidth="1"/>
    <col min="14338" max="14340" width="2.625" customWidth="1"/>
    <col min="14341" max="14341" width="3" customWidth="1"/>
    <col min="14342" max="14357" width="2.625" customWidth="1"/>
    <col min="14358" max="14358" width="3" customWidth="1"/>
    <col min="14359" max="14359" width="4.375" customWidth="1"/>
    <col min="14360" max="14362" width="2.625" customWidth="1"/>
    <col min="14363" max="14363" width="3.5" customWidth="1"/>
    <col min="14364" max="14365" width="2.625" customWidth="1"/>
    <col min="14366" max="14366" width="50.625" customWidth="1"/>
    <col min="14593" max="14593" width="12.375" customWidth="1"/>
    <col min="14594" max="14596" width="2.625" customWidth="1"/>
    <col min="14597" max="14597" width="3" customWidth="1"/>
    <col min="14598" max="14613" width="2.625" customWidth="1"/>
    <col min="14614" max="14614" width="3" customWidth="1"/>
    <col min="14615" max="14615" width="4.375" customWidth="1"/>
    <col min="14616" max="14618" width="2.625" customWidth="1"/>
    <col min="14619" max="14619" width="3.5" customWidth="1"/>
    <col min="14620" max="14621" width="2.625" customWidth="1"/>
    <col min="14622" max="14622" width="50.625" customWidth="1"/>
    <col min="14849" max="14849" width="12.375" customWidth="1"/>
    <col min="14850" max="14852" width="2.625" customWidth="1"/>
    <col min="14853" max="14853" width="3" customWidth="1"/>
    <col min="14854" max="14869" width="2.625" customWidth="1"/>
    <col min="14870" max="14870" width="3" customWidth="1"/>
    <col min="14871" max="14871" width="4.375" customWidth="1"/>
    <col min="14872" max="14874" width="2.625" customWidth="1"/>
    <col min="14875" max="14875" width="3.5" customWidth="1"/>
    <col min="14876" max="14877" width="2.625" customWidth="1"/>
    <col min="14878" max="14878" width="50.625" customWidth="1"/>
    <col min="15105" max="15105" width="12.375" customWidth="1"/>
    <col min="15106" max="15108" width="2.625" customWidth="1"/>
    <col min="15109" max="15109" width="3" customWidth="1"/>
    <col min="15110" max="15125" width="2.625" customWidth="1"/>
    <col min="15126" max="15126" width="3" customWidth="1"/>
    <col min="15127" max="15127" width="4.375" customWidth="1"/>
    <col min="15128" max="15130" width="2.625" customWidth="1"/>
    <col min="15131" max="15131" width="3.5" customWidth="1"/>
    <col min="15132" max="15133" width="2.625" customWidth="1"/>
    <col min="15134" max="15134" width="50.625" customWidth="1"/>
    <col min="15361" max="15361" width="12.375" customWidth="1"/>
    <col min="15362" max="15364" width="2.625" customWidth="1"/>
    <col min="15365" max="15365" width="3" customWidth="1"/>
    <col min="15366" max="15381" width="2.625" customWidth="1"/>
    <col min="15382" max="15382" width="3" customWidth="1"/>
    <col min="15383" max="15383" width="4.375" customWidth="1"/>
    <col min="15384" max="15386" width="2.625" customWidth="1"/>
    <col min="15387" max="15387" width="3.5" customWidth="1"/>
    <col min="15388" max="15389" width="2.625" customWidth="1"/>
    <col min="15390" max="15390" width="50.625" customWidth="1"/>
    <col min="15617" max="15617" width="12.375" customWidth="1"/>
    <col min="15618" max="15620" width="2.625" customWidth="1"/>
    <col min="15621" max="15621" width="3" customWidth="1"/>
    <col min="15622" max="15637" width="2.625" customWidth="1"/>
    <col min="15638" max="15638" width="3" customWidth="1"/>
    <col min="15639" max="15639" width="4.375" customWidth="1"/>
    <col min="15640" max="15642" width="2.625" customWidth="1"/>
    <col min="15643" max="15643" width="3.5" customWidth="1"/>
    <col min="15644" max="15645" width="2.625" customWidth="1"/>
    <col min="15646" max="15646" width="50.625" customWidth="1"/>
    <col min="15873" max="15873" width="12.375" customWidth="1"/>
    <col min="15874" max="15876" width="2.625" customWidth="1"/>
    <col min="15877" max="15877" width="3" customWidth="1"/>
    <col min="15878" max="15893" width="2.625" customWidth="1"/>
    <col min="15894" max="15894" width="3" customWidth="1"/>
    <col min="15895" max="15895" width="4.375" customWidth="1"/>
    <col min="15896" max="15898" width="2.625" customWidth="1"/>
    <col min="15899" max="15899" width="3.5" customWidth="1"/>
    <col min="15900" max="15901" width="2.625" customWidth="1"/>
    <col min="15902" max="15902" width="50.625" customWidth="1"/>
    <col min="16129" max="16129" width="12.375" customWidth="1"/>
    <col min="16130" max="16132" width="2.625" customWidth="1"/>
    <col min="16133" max="16133" width="3" customWidth="1"/>
    <col min="16134" max="16149" width="2.625" customWidth="1"/>
    <col min="16150" max="16150" width="3" customWidth="1"/>
    <col min="16151" max="16151" width="4.375" customWidth="1"/>
    <col min="16152" max="16154" width="2.625" customWidth="1"/>
    <col min="16155" max="16155" width="3.5" customWidth="1"/>
    <col min="16156" max="16157" width="2.625" customWidth="1"/>
    <col min="16158" max="16158" width="50.625" customWidth="1"/>
  </cols>
  <sheetData>
    <row r="1" spans="1:30" s="364" customFormat="1" ht="21" customHeight="1">
      <c r="AC1" s="365" t="s">
        <v>626</v>
      </c>
      <c r="AD1" s="365"/>
    </row>
    <row r="2" spans="1:30" s="364" customFormat="1" ht="27" customHeight="1">
      <c r="A2" s="856" t="s">
        <v>768</v>
      </c>
      <c r="B2" s="856"/>
      <c r="C2" s="856"/>
      <c r="D2" s="856"/>
      <c r="E2" s="856"/>
      <c r="F2" s="856"/>
      <c r="G2" s="856"/>
      <c r="H2" s="856"/>
      <c r="I2" s="856"/>
      <c r="J2" s="856"/>
      <c r="K2" s="856"/>
      <c r="L2" s="856"/>
      <c r="M2" s="856"/>
      <c r="N2" s="856"/>
      <c r="O2" s="856"/>
      <c r="P2" s="856"/>
      <c r="Q2" s="856"/>
      <c r="R2" s="856"/>
      <c r="S2" s="856"/>
      <c r="T2" s="856"/>
      <c r="U2" s="856"/>
      <c r="V2" s="856"/>
      <c r="W2" s="856"/>
      <c r="X2" s="856"/>
      <c r="Y2" s="856"/>
      <c r="Z2" s="856"/>
      <c r="AA2" s="856"/>
      <c r="AB2" s="856"/>
      <c r="AC2" s="856"/>
      <c r="AD2" s="366"/>
    </row>
    <row r="3" spans="1:30" s="364" customFormat="1" ht="14.1" customHeight="1"/>
    <row r="4" spans="1:30" s="364" customFormat="1" ht="20.100000000000001" customHeight="1" thickBot="1">
      <c r="A4" s="367"/>
      <c r="B4" s="367"/>
      <c r="C4" s="367"/>
      <c r="D4" s="367"/>
      <c r="E4" s="367"/>
      <c r="F4" s="367"/>
      <c r="G4" s="367"/>
      <c r="H4" s="367"/>
      <c r="I4" s="367"/>
      <c r="J4" s="367"/>
      <c r="K4" s="367"/>
      <c r="L4" s="367"/>
      <c r="M4" s="367"/>
      <c r="N4" s="367"/>
      <c r="O4" s="367"/>
      <c r="P4" s="367"/>
      <c r="Q4" s="367"/>
      <c r="R4" s="367"/>
      <c r="S4" s="367"/>
      <c r="T4" s="367"/>
      <c r="U4" s="367"/>
      <c r="V4" s="367"/>
      <c r="W4" s="367"/>
      <c r="X4" s="373"/>
      <c r="Y4" s="373"/>
      <c r="Z4" s="367"/>
      <c r="AA4" s="367"/>
      <c r="AB4" s="367"/>
      <c r="AC4" s="369"/>
      <c r="AD4" s="369"/>
    </row>
    <row r="5" spans="1:30" s="364" customFormat="1" ht="20.100000000000001" customHeight="1">
      <c r="A5" s="859" t="s">
        <v>199</v>
      </c>
      <c r="B5" s="860"/>
      <c r="C5" s="860"/>
      <c r="D5" s="861" t="str">
        <f>IF('調査票（水道水）'!D5="","",'調査票（水道水）'!D5)</f>
        <v/>
      </c>
      <c r="E5" s="862"/>
      <c r="F5" s="862"/>
      <c r="G5" s="862"/>
      <c r="H5" s="862"/>
      <c r="I5" s="862"/>
      <c r="J5" s="862"/>
      <c r="K5" s="862"/>
      <c r="L5" s="862"/>
      <c r="M5" s="862"/>
      <c r="N5" s="862"/>
      <c r="O5" s="862"/>
      <c r="P5" s="862"/>
      <c r="Q5" s="862"/>
      <c r="R5" s="862"/>
      <c r="S5" s="862"/>
      <c r="T5" s="862"/>
      <c r="U5" s="862"/>
      <c r="V5" s="862"/>
      <c r="W5" s="862"/>
      <c r="X5" s="862"/>
      <c r="Y5" s="862"/>
      <c r="Z5" s="862"/>
      <c r="AA5" s="862"/>
      <c r="AB5" s="862"/>
      <c r="AC5" s="863"/>
      <c r="AD5" s="630" t="s">
        <v>880</v>
      </c>
    </row>
    <row r="6" spans="1:30" s="364" customFormat="1" ht="22.9" customHeight="1">
      <c r="A6" s="864" t="s">
        <v>200</v>
      </c>
      <c r="B6" s="865"/>
      <c r="C6" s="866"/>
      <c r="D6" s="867"/>
      <c r="E6" s="868"/>
      <c r="F6" s="868"/>
      <c r="G6" s="868"/>
      <c r="H6" s="868"/>
      <c r="I6" s="868"/>
      <c r="J6" s="868"/>
      <c r="K6" s="868"/>
      <c r="L6" s="868"/>
      <c r="M6" s="868"/>
      <c r="N6" s="869"/>
      <c r="O6" s="766" t="s">
        <v>246</v>
      </c>
      <c r="P6" s="767"/>
      <c r="Q6" s="767"/>
      <c r="R6" s="767"/>
      <c r="S6" s="767"/>
      <c r="T6" s="768"/>
      <c r="U6" s="870"/>
      <c r="V6" s="769"/>
      <c r="W6" s="769"/>
      <c r="X6" s="769"/>
      <c r="Y6" s="769"/>
      <c r="Z6" s="769"/>
      <c r="AA6" s="769"/>
      <c r="AB6" s="769"/>
      <c r="AC6" s="871"/>
      <c r="AD6" s="641"/>
    </row>
    <row r="7" spans="1:30" s="364" customFormat="1" ht="9.9499999999999993" customHeight="1">
      <c r="A7" s="917" t="s">
        <v>627</v>
      </c>
      <c r="B7" s="918"/>
      <c r="C7" s="918"/>
      <c r="D7" s="774"/>
      <c r="E7" s="775"/>
      <c r="F7" s="775"/>
      <c r="G7" s="775"/>
      <c r="H7" s="775"/>
      <c r="I7" s="775"/>
      <c r="J7" s="775"/>
      <c r="K7" s="775"/>
      <c r="L7" s="775"/>
      <c r="M7" s="775"/>
      <c r="N7" s="775"/>
      <c r="O7" s="775"/>
      <c r="P7" s="751" t="s">
        <v>197</v>
      </c>
      <c r="Q7" s="754"/>
      <c r="R7" s="754" t="s">
        <v>198</v>
      </c>
      <c r="S7" s="1095"/>
      <c r="T7" s="1096"/>
      <c r="U7" s="1096"/>
      <c r="V7" s="1096"/>
      <c r="W7" s="1096"/>
      <c r="X7" s="1279"/>
      <c r="Y7" s="1221" t="s">
        <v>247</v>
      </c>
      <c r="Z7" s="1222"/>
      <c r="AA7" s="1225"/>
      <c r="AB7" s="1226"/>
      <c r="AC7" s="1227"/>
      <c r="AD7" s="896" t="s">
        <v>773</v>
      </c>
    </row>
    <row r="8" spans="1:30" s="364" customFormat="1" ht="22.5" customHeight="1">
      <c r="A8" s="1165"/>
      <c r="B8" s="1166"/>
      <c r="C8" s="1166"/>
      <c r="D8" s="776"/>
      <c r="E8" s="777"/>
      <c r="F8" s="777"/>
      <c r="G8" s="777"/>
      <c r="H8" s="777"/>
      <c r="I8" s="777"/>
      <c r="J8" s="777"/>
      <c r="K8" s="777"/>
      <c r="L8" s="777"/>
      <c r="M8" s="777"/>
      <c r="N8" s="777"/>
      <c r="O8" s="777"/>
      <c r="P8" s="753"/>
      <c r="Q8" s="755"/>
      <c r="R8" s="755"/>
      <c r="S8" s="1097"/>
      <c r="T8" s="1097"/>
      <c r="U8" s="1097"/>
      <c r="V8" s="1097"/>
      <c r="W8" s="1097"/>
      <c r="X8" s="1280"/>
      <c r="Y8" s="1223"/>
      <c r="Z8" s="1224"/>
      <c r="AA8" s="1228"/>
      <c r="AB8" s="1229"/>
      <c r="AC8" s="1230"/>
      <c r="AD8" s="897"/>
    </row>
    <row r="9" spans="1:30" s="364" customFormat="1" ht="20.100000000000001" customHeight="1">
      <c r="A9" s="1033" t="s">
        <v>440</v>
      </c>
      <c r="B9" s="1034"/>
      <c r="C9" s="1035"/>
      <c r="D9" s="763"/>
      <c r="E9" s="764"/>
      <c r="F9" s="764"/>
      <c r="G9" s="764"/>
      <c r="H9" s="764"/>
      <c r="I9" s="764"/>
      <c r="J9" s="764"/>
      <c r="K9" s="764"/>
      <c r="L9" s="764"/>
      <c r="M9" s="764"/>
      <c r="N9" s="764"/>
      <c r="O9" s="764"/>
      <c r="P9" s="764"/>
      <c r="Q9" s="764"/>
      <c r="R9" s="764"/>
      <c r="S9" s="764"/>
      <c r="T9" s="764"/>
      <c r="U9" s="764"/>
      <c r="V9" s="764"/>
      <c r="W9" s="764"/>
      <c r="X9" s="764"/>
      <c r="Y9" s="764"/>
      <c r="Z9" s="764"/>
      <c r="AA9" s="764"/>
      <c r="AB9" s="764"/>
      <c r="AC9" s="1210"/>
      <c r="AD9" s="645"/>
    </row>
    <row r="10" spans="1:30" s="364" customFormat="1" ht="20.100000000000001" customHeight="1">
      <c r="A10" s="1033" t="s">
        <v>441</v>
      </c>
      <c r="B10" s="1034"/>
      <c r="C10" s="1035"/>
      <c r="D10" s="763"/>
      <c r="E10" s="764"/>
      <c r="F10" s="764"/>
      <c r="G10" s="764"/>
      <c r="H10" s="764"/>
      <c r="I10" s="764"/>
      <c r="J10" s="764"/>
      <c r="K10" s="764" t="s">
        <v>442</v>
      </c>
      <c r="L10" s="764"/>
      <c r="M10" s="764"/>
      <c r="N10" s="764"/>
      <c r="O10" s="764"/>
      <c r="P10" s="764"/>
      <c r="Q10" s="764"/>
      <c r="R10" s="764"/>
      <c r="S10" s="764"/>
      <c r="T10" s="764"/>
      <c r="U10" s="764"/>
      <c r="V10" s="1211" t="s">
        <v>443</v>
      </c>
      <c r="W10" s="1211"/>
      <c r="X10" s="1211"/>
      <c r="Y10" s="1211"/>
      <c r="Z10" s="1211"/>
      <c r="AA10" s="1211"/>
      <c r="AB10" s="1211"/>
      <c r="AC10" s="1212"/>
      <c r="AD10" s="645"/>
    </row>
    <row r="11" spans="1:30" s="364" customFormat="1" ht="20.100000000000001" customHeight="1">
      <c r="A11" s="1033" t="s">
        <v>628</v>
      </c>
      <c r="B11" s="1034"/>
      <c r="C11" s="1035"/>
      <c r="D11" s="763"/>
      <c r="E11" s="764"/>
      <c r="F11" s="764"/>
      <c r="G11" s="764"/>
      <c r="H11" s="764"/>
      <c r="I11" s="764"/>
      <c r="J11" s="761" t="s">
        <v>629</v>
      </c>
      <c r="K11" s="761"/>
      <c r="L11" s="442" t="s">
        <v>630</v>
      </c>
      <c r="M11" s="764"/>
      <c r="N11" s="764"/>
      <c r="O11" s="764"/>
      <c r="P11" s="764"/>
      <c r="Q11" s="761" t="s">
        <v>631</v>
      </c>
      <c r="R11" s="761"/>
      <c r="S11" s="442" t="s">
        <v>632</v>
      </c>
      <c r="T11" s="764">
        <f>D11*M11</f>
        <v>0</v>
      </c>
      <c r="U11" s="764"/>
      <c r="V11" s="764"/>
      <c r="W11" s="764"/>
      <c r="X11" s="764"/>
      <c r="Y11" s="1231" t="s">
        <v>629</v>
      </c>
      <c r="Z11" s="1231"/>
      <c r="AA11" s="1231"/>
      <c r="AB11" s="1231"/>
      <c r="AC11" s="1232"/>
      <c r="AD11" s="645"/>
    </row>
    <row r="12" spans="1:30" s="364" customFormat="1" ht="20.100000000000001" customHeight="1">
      <c r="A12" s="1233" t="s">
        <v>633</v>
      </c>
      <c r="B12" s="1183"/>
      <c r="C12" s="1184"/>
      <c r="D12" s="763"/>
      <c r="E12" s="764"/>
      <c r="F12" s="764"/>
      <c r="G12" s="764"/>
      <c r="H12" s="764"/>
      <c r="I12" s="764"/>
      <c r="J12" s="764"/>
      <c r="K12" s="764"/>
      <c r="L12" s="760" t="s">
        <v>634</v>
      </c>
      <c r="M12" s="761"/>
      <c r="N12" s="761"/>
      <c r="O12" s="761"/>
      <c r="P12" s="761"/>
      <c r="Q12" s="762"/>
      <c r="R12" s="1281"/>
      <c r="S12" s="1282"/>
      <c r="T12" s="1282"/>
      <c r="U12" s="1038"/>
      <c r="V12" s="1038"/>
      <c r="W12" s="1038"/>
      <c r="X12" s="1038"/>
      <c r="Y12" s="1038"/>
      <c r="Z12" s="1038"/>
      <c r="AA12" s="1038"/>
      <c r="AB12" s="1038"/>
      <c r="AC12" s="1283"/>
      <c r="AD12" s="645" t="s">
        <v>659</v>
      </c>
    </row>
    <row r="13" spans="1:30" s="364" customFormat="1" ht="20.100000000000001" customHeight="1">
      <c r="A13" s="1033" t="s">
        <v>635</v>
      </c>
      <c r="B13" s="1034"/>
      <c r="C13" s="1035"/>
      <c r="D13" s="763"/>
      <c r="E13" s="764"/>
      <c r="F13" s="764"/>
      <c r="G13" s="764"/>
      <c r="H13" s="764"/>
      <c r="I13" s="764"/>
      <c r="J13" s="764"/>
      <c r="K13" s="764"/>
      <c r="L13" s="442"/>
      <c r="M13" s="764"/>
      <c r="N13" s="764"/>
      <c r="O13" s="764"/>
      <c r="P13" s="764"/>
      <c r="Q13" s="764"/>
      <c r="R13" s="764"/>
      <c r="S13" s="764"/>
      <c r="T13" s="764"/>
      <c r="U13" s="764"/>
      <c r="V13" s="764"/>
      <c r="W13" s="764"/>
      <c r="X13" s="764"/>
      <c r="Y13" s="1231"/>
      <c r="Z13" s="1231"/>
      <c r="AA13" s="1231"/>
      <c r="AB13" s="1231"/>
      <c r="AC13" s="1232"/>
      <c r="AD13" s="645" t="s">
        <v>242</v>
      </c>
    </row>
    <row r="14" spans="1:30" s="364" customFormat="1" ht="15.95" customHeight="1">
      <c r="A14" s="1234" t="s">
        <v>636</v>
      </c>
      <c r="B14" s="1235"/>
      <c r="C14" s="1236"/>
      <c r="D14" s="1237" t="s">
        <v>637</v>
      </c>
      <c r="E14" s="1238"/>
      <c r="F14" s="1239"/>
      <c r="G14" s="1239"/>
      <c r="H14" s="1239"/>
      <c r="I14" s="1239"/>
      <c r="J14" s="1239"/>
      <c r="K14" s="1239"/>
      <c r="L14" s="1242" t="s">
        <v>802</v>
      </c>
      <c r="M14" s="1243"/>
      <c r="N14" s="1243"/>
      <c r="O14" s="1243"/>
      <c r="P14" s="1242"/>
      <c r="Q14" s="1244"/>
      <c r="R14" s="1244"/>
      <c r="S14" s="1244"/>
      <c r="T14" s="1244"/>
      <c r="U14" s="1240" t="s">
        <v>836</v>
      </c>
      <c r="V14" s="1240"/>
      <c r="W14" s="1240"/>
      <c r="X14" s="1240"/>
      <c r="Y14" s="1240"/>
      <c r="Z14" s="1240"/>
      <c r="AA14" s="1240"/>
      <c r="AB14" s="1240"/>
      <c r="AC14" s="1241"/>
      <c r="AD14" s="653"/>
    </row>
    <row r="15" spans="1:30" s="364" customFormat="1" ht="20.100000000000001" customHeight="1" thickBot="1">
      <c r="A15" s="1161" t="s">
        <v>248</v>
      </c>
      <c r="B15" s="1162"/>
      <c r="C15" s="1162"/>
      <c r="D15" s="1162"/>
      <c r="E15" s="1162"/>
      <c r="F15" s="1162"/>
      <c r="G15" s="1162"/>
      <c r="H15" s="1162"/>
      <c r="I15" s="1162"/>
      <c r="J15" s="1162"/>
      <c r="K15" s="1162"/>
      <c r="L15" s="1162"/>
      <c r="M15" s="1162"/>
      <c r="N15" s="1162"/>
      <c r="O15" s="1162"/>
      <c r="P15" s="1162"/>
      <c r="Q15" s="1162"/>
      <c r="R15" s="1162"/>
      <c r="S15" s="1162"/>
      <c r="T15" s="1163"/>
      <c r="U15" s="1164"/>
      <c r="V15" s="1024"/>
      <c r="W15" s="1024"/>
      <c r="X15" s="1024"/>
      <c r="Y15" s="1024"/>
      <c r="Z15" s="1024"/>
      <c r="AA15" s="1024"/>
      <c r="AB15" s="1024"/>
      <c r="AC15" s="1025"/>
      <c r="AD15" s="645" t="s">
        <v>242</v>
      </c>
    </row>
    <row r="16" spans="1:30" s="364" customFormat="1" ht="17.25" customHeight="1" thickTop="1">
      <c r="A16" s="1252" t="s">
        <v>638</v>
      </c>
      <c r="B16" s="901"/>
      <c r="C16" s="902"/>
      <c r="D16" s="1253" t="s">
        <v>639</v>
      </c>
      <c r="E16" s="1254"/>
      <c r="F16" s="1254"/>
      <c r="G16" s="1254"/>
      <c r="H16" s="1254"/>
      <c r="I16" s="1254"/>
      <c r="J16" s="1254"/>
      <c r="K16" s="1254"/>
      <c r="L16" s="1254"/>
      <c r="M16" s="1254"/>
      <c r="N16" s="1254"/>
      <c r="O16" s="1254"/>
      <c r="P16" s="1254"/>
      <c r="Q16" s="1254"/>
      <c r="R16" s="1254"/>
      <c r="S16" s="1254"/>
      <c r="T16" s="1254"/>
      <c r="U16" s="1254"/>
      <c r="V16" s="1254"/>
      <c r="W16" s="1255"/>
      <c r="X16" s="1253" t="s">
        <v>210</v>
      </c>
      <c r="Y16" s="1254"/>
      <c r="Z16" s="1254"/>
      <c r="AA16" s="1254"/>
      <c r="AB16" s="1254"/>
      <c r="AC16" s="1256"/>
      <c r="AD16" s="654"/>
    </row>
    <row r="17" spans="1:30" s="364" customFormat="1" ht="15.95" customHeight="1">
      <c r="A17" s="1152" t="s">
        <v>640</v>
      </c>
      <c r="B17" s="1153"/>
      <c r="C17" s="977"/>
      <c r="D17" s="443"/>
      <c r="E17" s="444"/>
      <c r="F17" s="444"/>
      <c r="G17" s="444"/>
      <c r="H17" s="444"/>
      <c r="I17" s="444"/>
      <c r="J17" s="444"/>
      <c r="K17" s="444"/>
      <c r="L17" s="444"/>
      <c r="M17" s="444"/>
      <c r="N17" s="444"/>
      <c r="O17" s="444"/>
      <c r="P17" s="444"/>
      <c r="Q17" s="444"/>
      <c r="R17" s="444"/>
      <c r="S17" s="444"/>
      <c r="T17" s="1260" t="s">
        <v>641</v>
      </c>
      <c r="U17" s="1260"/>
      <c r="V17" s="1260"/>
      <c r="W17" s="445"/>
      <c r="X17" s="1261" t="s">
        <v>642</v>
      </c>
      <c r="Y17" s="1261"/>
      <c r="Z17" s="1261"/>
      <c r="AA17" s="1261"/>
      <c r="AB17" s="1261"/>
      <c r="AC17" s="1262"/>
      <c r="AD17" s="654"/>
    </row>
    <row r="18" spans="1:30" s="364" customFormat="1" ht="9" customHeight="1">
      <c r="A18" s="1257"/>
      <c r="B18" s="1258"/>
      <c r="C18" s="1259"/>
      <c r="D18" s="446"/>
      <c r="E18" s="447"/>
      <c r="F18" s="448"/>
      <c r="G18" s="448"/>
      <c r="H18" s="449"/>
      <c r="I18" s="448"/>
      <c r="J18" s="448"/>
      <c r="K18" s="448"/>
      <c r="L18" s="448"/>
      <c r="M18" s="450"/>
      <c r="N18" s="451"/>
      <c r="O18" s="450"/>
      <c r="P18" s="450"/>
      <c r="Q18" s="450"/>
      <c r="R18" s="450"/>
      <c r="S18" s="450"/>
      <c r="T18" s="451"/>
      <c r="U18" s="448"/>
      <c r="V18" s="452"/>
      <c r="W18" s="1263" t="s">
        <v>643</v>
      </c>
      <c r="X18" s="1261"/>
      <c r="Y18" s="1261"/>
      <c r="Z18" s="1261"/>
      <c r="AA18" s="1261"/>
      <c r="AB18" s="1261"/>
      <c r="AC18" s="1262"/>
      <c r="AD18" s="636"/>
    </row>
    <row r="19" spans="1:30" s="364" customFormat="1" ht="14.1" customHeight="1">
      <c r="A19" s="1257"/>
      <c r="B19" s="1258"/>
      <c r="C19" s="1259"/>
      <c r="D19" s="446"/>
      <c r="E19" s="453"/>
      <c r="F19" s="749"/>
      <c r="G19" s="751"/>
      <c r="H19" s="751"/>
      <c r="I19" s="1245"/>
      <c r="J19" s="454"/>
      <c r="K19" s="455"/>
      <c r="L19" s="749"/>
      <c r="M19" s="751"/>
      <c r="N19" s="751"/>
      <c r="O19" s="1245"/>
      <c r="P19" s="456"/>
      <c r="Q19" s="457"/>
      <c r="R19" s="749"/>
      <c r="S19" s="751"/>
      <c r="T19" s="751"/>
      <c r="U19" s="1245"/>
      <c r="V19" s="458"/>
      <c r="W19" s="1264"/>
      <c r="X19" s="1261"/>
      <c r="Y19" s="1261"/>
      <c r="Z19" s="1261"/>
      <c r="AA19" s="1261"/>
      <c r="AB19" s="1261"/>
      <c r="AC19" s="1262"/>
      <c r="AD19" s="636"/>
    </row>
    <row r="20" spans="1:30" s="364" customFormat="1" ht="14.1" customHeight="1">
      <c r="A20" s="1257"/>
      <c r="B20" s="1258"/>
      <c r="C20" s="1259"/>
      <c r="D20" s="446"/>
      <c r="E20" s="459"/>
      <c r="F20" s="915"/>
      <c r="G20" s="753"/>
      <c r="H20" s="753"/>
      <c r="I20" s="1246"/>
      <c r="J20" s="460"/>
      <c r="K20" s="460"/>
      <c r="L20" s="915"/>
      <c r="M20" s="753"/>
      <c r="N20" s="753"/>
      <c r="O20" s="1246"/>
      <c r="P20" s="367"/>
      <c r="Q20" s="367"/>
      <c r="R20" s="915"/>
      <c r="S20" s="753"/>
      <c r="T20" s="753"/>
      <c r="U20" s="1246"/>
      <c r="V20" s="461"/>
      <c r="W20" s="461"/>
      <c r="X20" s="1261"/>
      <c r="Y20" s="1261"/>
      <c r="Z20" s="1261"/>
      <c r="AA20" s="1261"/>
      <c r="AB20" s="1261"/>
      <c r="AC20" s="1262"/>
      <c r="AD20" s="636"/>
    </row>
    <row r="21" spans="1:30" s="364" customFormat="1" ht="9.9499999999999993" customHeight="1">
      <c r="A21" s="1257"/>
      <c r="B21" s="1258"/>
      <c r="C21" s="1259"/>
      <c r="D21" s="446"/>
      <c r="E21" s="459"/>
      <c r="F21" s="367"/>
      <c r="G21" s="367"/>
      <c r="H21" s="451"/>
      <c r="I21" s="367"/>
      <c r="J21" s="367"/>
      <c r="K21" s="367"/>
      <c r="L21" s="367"/>
      <c r="M21" s="367"/>
      <c r="N21" s="451"/>
      <c r="O21" s="367"/>
      <c r="P21" s="367"/>
      <c r="Q21" s="367"/>
      <c r="R21" s="367"/>
      <c r="S21" s="367"/>
      <c r="T21" s="451"/>
      <c r="U21" s="367"/>
      <c r="V21" s="388"/>
      <c r="W21" s="461"/>
      <c r="X21" s="1261"/>
      <c r="Y21" s="1261"/>
      <c r="Z21" s="1261"/>
      <c r="AA21" s="1261"/>
      <c r="AB21" s="1261"/>
      <c r="AC21" s="1262"/>
      <c r="AD21" s="636"/>
    </row>
    <row r="22" spans="1:30" s="364" customFormat="1" ht="14.1" customHeight="1">
      <c r="A22" s="1257"/>
      <c r="B22" s="1258"/>
      <c r="C22" s="1259"/>
      <c r="D22" s="446"/>
      <c r="E22" s="453"/>
      <c r="F22" s="749"/>
      <c r="G22" s="751"/>
      <c r="H22" s="751"/>
      <c r="I22" s="1245"/>
      <c r="J22" s="456"/>
      <c r="K22" s="457"/>
      <c r="L22" s="749"/>
      <c r="M22" s="751"/>
      <c r="N22" s="751"/>
      <c r="O22" s="1245"/>
      <c r="P22" s="462"/>
      <c r="Q22" s="457"/>
      <c r="R22" s="1247"/>
      <c r="S22" s="1248"/>
      <c r="T22" s="1248"/>
      <c r="U22" s="1249"/>
      <c r="V22" s="453"/>
      <c r="W22" s="461"/>
      <c r="X22" s="1261"/>
      <c r="Y22" s="1261"/>
      <c r="Z22" s="1261"/>
      <c r="AA22" s="1261"/>
      <c r="AB22" s="1261"/>
      <c r="AC22" s="1262"/>
      <c r="AD22" s="636"/>
    </row>
    <row r="23" spans="1:30" s="364" customFormat="1" ht="14.1" customHeight="1">
      <c r="A23" s="1257"/>
      <c r="B23" s="1258"/>
      <c r="C23" s="1259"/>
      <c r="D23" s="446"/>
      <c r="E23" s="459"/>
      <c r="F23" s="915"/>
      <c r="G23" s="753"/>
      <c r="H23" s="753"/>
      <c r="I23" s="1246"/>
      <c r="J23" s="367"/>
      <c r="K23" s="367"/>
      <c r="L23" s="915"/>
      <c r="M23" s="753"/>
      <c r="N23" s="753"/>
      <c r="O23" s="1246"/>
      <c r="Q23" s="367"/>
      <c r="R23" s="1090"/>
      <c r="S23" s="1250"/>
      <c r="T23" s="1250"/>
      <c r="U23" s="1251"/>
      <c r="V23" s="388"/>
      <c r="W23" s="461"/>
      <c r="X23" s="1261"/>
      <c r="Y23" s="1261"/>
      <c r="Z23" s="1261"/>
      <c r="AA23" s="1261"/>
      <c r="AB23" s="1261"/>
      <c r="AC23" s="1262"/>
      <c r="AD23" s="636"/>
    </row>
    <row r="24" spans="1:30" s="364" customFormat="1" ht="9.9499999999999993" customHeight="1">
      <c r="A24" s="1257"/>
      <c r="B24" s="1258"/>
      <c r="C24" s="1259"/>
      <c r="D24" s="446"/>
      <c r="E24" s="459"/>
      <c r="F24" s="367"/>
      <c r="G24" s="367"/>
      <c r="H24" s="451"/>
      <c r="I24" s="367"/>
      <c r="J24" s="367"/>
      <c r="K24" s="367"/>
      <c r="L24" s="367"/>
      <c r="M24" s="367"/>
      <c r="N24" s="451"/>
      <c r="O24" s="367"/>
      <c r="P24" s="367"/>
      <c r="Q24" s="367"/>
      <c r="R24" s="367"/>
      <c r="S24" s="367"/>
      <c r="T24" s="451"/>
      <c r="U24" s="367"/>
      <c r="V24" s="388"/>
      <c r="W24" s="461"/>
      <c r="X24" s="1261"/>
      <c r="Y24" s="1261"/>
      <c r="Z24" s="1261"/>
      <c r="AA24" s="1261"/>
      <c r="AB24" s="1261"/>
      <c r="AC24" s="1262"/>
      <c r="AD24" s="636"/>
    </row>
    <row r="25" spans="1:30" s="364" customFormat="1" ht="14.1" customHeight="1">
      <c r="A25" s="1257"/>
      <c r="B25" s="1258"/>
      <c r="C25" s="1259"/>
      <c r="D25" s="446"/>
      <c r="E25" s="453"/>
      <c r="F25" s="749"/>
      <c r="G25" s="751"/>
      <c r="H25" s="751"/>
      <c r="I25" s="1245"/>
      <c r="J25" s="456"/>
      <c r="K25" s="457"/>
      <c r="L25" s="749"/>
      <c r="M25" s="751"/>
      <c r="N25" s="751"/>
      <c r="O25" s="1245"/>
      <c r="P25" s="462"/>
      <c r="Q25" s="457"/>
      <c r="R25" s="1247"/>
      <c r="S25" s="1248"/>
      <c r="T25" s="1248"/>
      <c r="U25" s="1249"/>
      <c r="V25" s="453"/>
      <c r="W25" s="461"/>
      <c r="X25" s="1261"/>
      <c r="Y25" s="1261"/>
      <c r="Z25" s="1261"/>
      <c r="AA25" s="1261"/>
      <c r="AB25" s="1261"/>
      <c r="AC25" s="1262"/>
      <c r="AD25" s="636"/>
    </row>
    <row r="26" spans="1:30" s="364" customFormat="1" ht="14.1" customHeight="1">
      <c r="A26" s="1257"/>
      <c r="B26" s="1258"/>
      <c r="C26" s="1259"/>
      <c r="D26" s="446"/>
      <c r="E26" s="459"/>
      <c r="F26" s="915"/>
      <c r="G26" s="753"/>
      <c r="H26" s="753"/>
      <c r="I26" s="1246"/>
      <c r="J26" s="367"/>
      <c r="K26" s="367"/>
      <c r="L26" s="915"/>
      <c r="M26" s="753"/>
      <c r="N26" s="753"/>
      <c r="O26" s="1246"/>
      <c r="Q26" s="367"/>
      <c r="R26" s="1090"/>
      <c r="S26" s="1250"/>
      <c r="T26" s="1250"/>
      <c r="U26" s="1251"/>
      <c r="V26" s="388"/>
      <c r="W26" s="461"/>
      <c r="X26" s="1261"/>
      <c r="Y26" s="1261"/>
      <c r="Z26" s="1261"/>
      <c r="AA26" s="1261"/>
      <c r="AB26" s="1261"/>
      <c r="AC26" s="1262"/>
      <c r="AD26" s="636"/>
    </row>
    <row r="27" spans="1:30" s="364" customFormat="1" ht="9" customHeight="1">
      <c r="A27" s="1257"/>
      <c r="B27" s="1258"/>
      <c r="C27" s="1259"/>
      <c r="D27" s="446"/>
      <c r="E27" s="463"/>
      <c r="F27" s="464"/>
      <c r="G27" s="464"/>
      <c r="H27" s="465"/>
      <c r="I27" s="464"/>
      <c r="J27" s="464"/>
      <c r="K27" s="464"/>
      <c r="L27" s="464"/>
      <c r="M27" s="464"/>
      <c r="N27" s="465"/>
      <c r="O27" s="466"/>
      <c r="P27" s="466"/>
      <c r="Q27" s="464"/>
      <c r="R27" s="466"/>
      <c r="S27" s="466"/>
      <c r="T27" s="465"/>
      <c r="U27" s="464"/>
      <c r="V27" s="467"/>
      <c r="W27" s="461"/>
      <c r="X27" s="1261"/>
      <c r="Y27" s="1261"/>
      <c r="Z27" s="1261"/>
      <c r="AA27" s="1261"/>
      <c r="AB27" s="1261"/>
      <c r="AC27" s="1262"/>
      <c r="AD27" s="636"/>
    </row>
    <row r="28" spans="1:30" s="364" customFormat="1" ht="8.25" customHeight="1">
      <c r="A28" s="1257"/>
      <c r="B28" s="1258"/>
      <c r="C28" s="1259"/>
      <c r="D28" s="468"/>
      <c r="E28" s="469"/>
      <c r="F28" s="469"/>
      <c r="G28" s="469"/>
      <c r="H28" s="469"/>
      <c r="I28" s="469"/>
      <c r="J28" s="469"/>
      <c r="K28" s="469"/>
      <c r="L28" s="469"/>
      <c r="M28" s="469"/>
      <c r="N28" s="469"/>
      <c r="O28" s="469"/>
      <c r="P28" s="469"/>
      <c r="Q28" s="469"/>
      <c r="R28" s="469"/>
      <c r="S28" s="469"/>
      <c r="T28" s="469"/>
      <c r="U28" s="469"/>
      <c r="V28" s="469"/>
      <c r="W28" s="470"/>
      <c r="X28" s="1261"/>
      <c r="Y28" s="1261"/>
      <c r="Z28" s="1261"/>
      <c r="AA28" s="1261"/>
      <c r="AB28" s="1261"/>
      <c r="AC28" s="1262"/>
      <c r="AD28" s="636"/>
    </row>
    <row r="29" spans="1:30" s="364" customFormat="1" ht="18" customHeight="1">
      <c r="A29" s="1257"/>
      <c r="B29" s="1258"/>
      <c r="C29" s="1259"/>
      <c r="D29" s="1265" t="s">
        <v>644</v>
      </c>
      <c r="E29" s="1265"/>
      <c r="F29" s="1265"/>
      <c r="G29" s="1275">
        <f>MAX(F19,L19,R19,F22,L22,R22,F25,L25,R25)</f>
        <v>0</v>
      </c>
      <c r="H29" s="1276"/>
      <c r="I29" s="1276"/>
      <c r="J29" s="1277" t="s">
        <v>645</v>
      </c>
      <c r="K29" s="1278"/>
      <c r="L29" s="1265" t="s">
        <v>646</v>
      </c>
      <c r="M29" s="1265"/>
      <c r="N29" s="1265"/>
      <c r="O29" s="1275">
        <f>MIN(F19,L19,R19,F22,L22,R22,F25,L25,R25)</f>
        <v>0</v>
      </c>
      <c r="P29" s="1276"/>
      <c r="Q29" s="1276"/>
      <c r="R29" s="1277" t="s">
        <v>645</v>
      </c>
      <c r="S29" s="1278"/>
      <c r="T29" s="1265" t="s">
        <v>647</v>
      </c>
      <c r="U29" s="1265"/>
      <c r="V29" s="1265"/>
      <c r="W29" s="1265"/>
      <c r="X29" s="1265"/>
      <c r="Y29" s="1266" t="e">
        <f>ROUND((G29/O29),1)</f>
        <v>#DIV/0!</v>
      </c>
      <c r="Z29" s="1267"/>
      <c r="AA29" s="471" t="s">
        <v>648</v>
      </c>
      <c r="AB29" s="1268">
        <v>1</v>
      </c>
      <c r="AC29" s="1269"/>
      <c r="AD29" s="668" t="s">
        <v>792</v>
      </c>
    </row>
    <row r="30" spans="1:30" s="364" customFormat="1" ht="18" customHeight="1">
      <c r="A30" s="965"/>
      <c r="B30" s="966"/>
      <c r="C30" s="967"/>
      <c r="D30" s="1270" t="s">
        <v>649</v>
      </c>
      <c r="E30" s="1271"/>
      <c r="F30" s="1271"/>
      <c r="G30" s="1271"/>
      <c r="H30" s="1271"/>
      <c r="I30" s="1271"/>
      <c r="J30" s="1271"/>
      <c r="K30" s="1271"/>
      <c r="L30" s="1271"/>
      <c r="M30" s="1271"/>
      <c r="N30" s="1271"/>
      <c r="O30" s="1271"/>
      <c r="P30" s="1271"/>
      <c r="Q30" s="1271"/>
      <c r="R30" s="1271"/>
      <c r="S30" s="1271"/>
      <c r="T30" s="1271"/>
      <c r="U30" s="1271"/>
      <c r="V30" s="1271"/>
      <c r="W30" s="1272"/>
      <c r="X30" s="769"/>
      <c r="Y30" s="769"/>
      <c r="Z30" s="769"/>
      <c r="AA30" s="769"/>
      <c r="AB30" s="769"/>
      <c r="AC30" s="871"/>
      <c r="AD30" s="645" t="s">
        <v>242</v>
      </c>
    </row>
    <row r="31" spans="1:30" s="364" customFormat="1" ht="15.75" customHeight="1">
      <c r="A31" s="1152" t="s">
        <v>650</v>
      </c>
      <c r="B31" s="1153"/>
      <c r="C31" s="977"/>
      <c r="D31" s="443"/>
      <c r="E31" s="444"/>
      <c r="F31" s="444"/>
      <c r="G31" s="444"/>
      <c r="H31" s="444"/>
      <c r="I31" s="444"/>
      <c r="J31" s="444"/>
      <c r="K31" s="444"/>
      <c r="L31" s="444"/>
      <c r="M31" s="444"/>
      <c r="N31" s="444"/>
      <c r="O31" s="444"/>
      <c r="P31" s="444"/>
      <c r="Q31" s="444"/>
      <c r="R31" s="444"/>
      <c r="S31" s="444"/>
      <c r="T31" s="1260" t="s">
        <v>651</v>
      </c>
      <c r="U31" s="1260"/>
      <c r="V31" s="1260"/>
      <c r="W31" s="445"/>
      <c r="X31" s="1273" t="s">
        <v>652</v>
      </c>
      <c r="Y31" s="1273"/>
      <c r="Z31" s="1273"/>
      <c r="AA31" s="1273"/>
      <c r="AB31" s="1273"/>
      <c r="AC31" s="1274"/>
      <c r="AD31" s="637"/>
    </row>
    <row r="32" spans="1:30" s="364" customFormat="1" ht="9" customHeight="1">
      <c r="A32" s="1257"/>
      <c r="B32" s="1258"/>
      <c r="C32" s="1259"/>
      <c r="D32" s="446"/>
      <c r="E32" s="447"/>
      <c r="F32" s="448"/>
      <c r="G32" s="448"/>
      <c r="H32" s="449"/>
      <c r="I32" s="448"/>
      <c r="J32" s="448"/>
      <c r="K32" s="448"/>
      <c r="L32" s="448"/>
      <c r="M32" s="450"/>
      <c r="N32" s="451"/>
      <c r="O32" s="450"/>
      <c r="P32" s="450"/>
      <c r="Q32" s="450"/>
      <c r="R32" s="450"/>
      <c r="S32" s="450"/>
      <c r="T32" s="451"/>
      <c r="U32" s="448"/>
      <c r="V32" s="452"/>
      <c r="W32" s="1263" t="s">
        <v>651</v>
      </c>
      <c r="X32" s="1273"/>
      <c r="Y32" s="1273"/>
      <c r="Z32" s="1273"/>
      <c r="AA32" s="1273"/>
      <c r="AB32" s="1273"/>
      <c r="AC32" s="1274"/>
      <c r="AD32" s="637"/>
    </row>
    <row r="33" spans="1:30" s="364" customFormat="1" ht="14.1" customHeight="1">
      <c r="A33" s="1257"/>
      <c r="B33" s="1258"/>
      <c r="C33" s="1259"/>
      <c r="D33" s="446"/>
      <c r="E33" s="453"/>
      <c r="F33" s="749"/>
      <c r="G33" s="751"/>
      <c r="H33" s="751"/>
      <c r="I33" s="1245"/>
      <c r="J33" s="454"/>
      <c r="K33" s="455"/>
      <c r="L33" s="749"/>
      <c r="M33" s="751"/>
      <c r="N33" s="751"/>
      <c r="O33" s="1245"/>
      <c r="P33" s="456"/>
      <c r="Q33" s="457"/>
      <c r="R33" s="749"/>
      <c r="S33" s="751"/>
      <c r="T33" s="751"/>
      <c r="U33" s="1245"/>
      <c r="V33" s="458"/>
      <c r="W33" s="1264"/>
      <c r="X33" s="1273"/>
      <c r="Y33" s="1273"/>
      <c r="Z33" s="1273"/>
      <c r="AA33" s="1273"/>
      <c r="AB33" s="1273"/>
      <c r="AC33" s="1274"/>
      <c r="AD33" s="637"/>
    </row>
    <row r="34" spans="1:30" s="364" customFormat="1" ht="14.1" customHeight="1">
      <c r="A34" s="1257"/>
      <c r="B34" s="1258"/>
      <c r="C34" s="1259"/>
      <c r="D34" s="446"/>
      <c r="E34" s="459"/>
      <c r="F34" s="915"/>
      <c r="G34" s="753"/>
      <c r="H34" s="753"/>
      <c r="I34" s="1246"/>
      <c r="J34" s="460"/>
      <c r="K34" s="460"/>
      <c r="L34" s="915"/>
      <c r="M34" s="753"/>
      <c r="N34" s="753"/>
      <c r="O34" s="1246"/>
      <c r="P34" s="367"/>
      <c r="Q34" s="367"/>
      <c r="R34" s="915"/>
      <c r="S34" s="753"/>
      <c r="T34" s="753"/>
      <c r="U34" s="1246"/>
      <c r="V34" s="461"/>
      <c r="W34" s="461"/>
      <c r="X34" s="1273"/>
      <c r="Y34" s="1273"/>
      <c r="Z34" s="1273"/>
      <c r="AA34" s="1273"/>
      <c r="AB34" s="1273"/>
      <c r="AC34" s="1274"/>
      <c r="AD34" s="637"/>
    </row>
    <row r="35" spans="1:30" s="364" customFormat="1" ht="9.9499999999999993" customHeight="1">
      <c r="A35" s="1257"/>
      <c r="B35" s="1258"/>
      <c r="C35" s="1259"/>
      <c r="D35" s="446"/>
      <c r="E35" s="459"/>
      <c r="F35" s="367"/>
      <c r="G35" s="367"/>
      <c r="H35" s="451"/>
      <c r="I35" s="367"/>
      <c r="J35" s="367"/>
      <c r="K35" s="367"/>
      <c r="L35" s="367"/>
      <c r="M35" s="367"/>
      <c r="N35" s="451"/>
      <c r="O35" s="367"/>
      <c r="P35" s="367"/>
      <c r="Q35" s="367"/>
      <c r="R35" s="367"/>
      <c r="S35" s="367"/>
      <c r="T35" s="451"/>
      <c r="U35" s="367"/>
      <c r="V35" s="388"/>
      <c r="W35" s="461"/>
      <c r="X35" s="1273"/>
      <c r="Y35" s="1273"/>
      <c r="Z35" s="1273"/>
      <c r="AA35" s="1273"/>
      <c r="AB35" s="1273"/>
      <c r="AC35" s="1274"/>
      <c r="AD35" s="637"/>
    </row>
    <row r="36" spans="1:30" s="364" customFormat="1" ht="14.1" customHeight="1">
      <c r="A36" s="1257"/>
      <c r="B36" s="1258"/>
      <c r="C36" s="1259"/>
      <c r="D36" s="446"/>
      <c r="E36" s="453"/>
      <c r="F36" s="749"/>
      <c r="G36" s="751"/>
      <c r="H36" s="751"/>
      <c r="I36" s="1245"/>
      <c r="J36" s="456"/>
      <c r="K36" s="457"/>
      <c r="L36" s="749"/>
      <c r="M36" s="751"/>
      <c r="N36" s="751"/>
      <c r="O36" s="1245"/>
      <c r="P36" s="462"/>
      <c r="Q36" s="457"/>
      <c r="R36" s="1247"/>
      <c r="S36" s="1248"/>
      <c r="T36" s="1248"/>
      <c r="U36" s="1249"/>
      <c r="V36" s="453"/>
      <c r="W36" s="461"/>
      <c r="X36" s="1273"/>
      <c r="Y36" s="1273"/>
      <c r="Z36" s="1273"/>
      <c r="AA36" s="1273"/>
      <c r="AB36" s="1273"/>
      <c r="AC36" s="1274"/>
      <c r="AD36" s="637"/>
    </row>
    <row r="37" spans="1:30" s="364" customFormat="1" ht="14.1" customHeight="1">
      <c r="A37" s="1257"/>
      <c r="B37" s="1258"/>
      <c r="C37" s="1259"/>
      <c r="D37" s="446"/>
      <c r="E37" s="459"/>
      <c r="F37" s="915"/>
      <c r="G37" s="753"/>
      <c r="H37" s="753"/>
      <c r="I37" s="1246"/>
      <c r="J37" s="367"/>
      <c r="K37" s="367"/>
      <c r="L37" s="915"/>
      <c r="M37" s="753"/>
      <c r="N37" s="753"/>
      <c r="O37" s="1246"/>
      <c r="Q37" s="367"/>
      <c r="R37" s="1090"/>
      <c r="S37" s="1250"/>
      <c r="T37" s="1250"/>
      <c r="U37" s="1251"/>
      <c r="V37" s="388"/>
      <c r="W37" s="461"/>
      <c r="X37" s="1273"/>
      <c r="Y37" s="1273"/>
      <c r="Z37" s="1273"/>
      <c r="AA37" s="1273"/>
      <c r="AB37" s="1273"/>
      <c r="AC37" s="1274"/>
      <c r="AD37" s="637"/>
    </row>
    <row r="38" spans="1:30" s="364" customFormat="1" ht="9.9499999999999993" customHeight="1">
      <c r="A38" s="1257"/>
      <c r="B38" s="1258"/>
      <c r="C38" s="1259"/>
      <c r="D38" s="446"/>
      <c r="E38" s="459"/>
      <c r="F38" s="367"/>
      <c r="G38" s="367"/>
      <c r="H38" s="451"/>
      <c r="I38" s="367"/>
      <c r="J38" s="367"/>
      <c r="K38" s="367"/>
      <c r="L38" s="367"/>
      <c r="M38" s="367"/>
      <c r="N38" s="451"/>
      <c r="O38" s="367"/>
      <c r="P38" s="367"/>
      <c r="Q38" s="367"/>
      <c r="R38" s="367"/>
      <c r="S38" s="367"/>
      <c r="T38" s="451"/>
      <c r="U38" s="367"/>
      <c r="V38" s="388"/>
      <c r="W38" s="461"/>
      <c r="X38" s="1273"/>
      <c r="Y38" s="1273"/>
      <c r="Z38" s="1273"/>
      <c r="AA38" s="1273"/>
      <c r="AB38" s="1273"/>
      <c r="AC38" s="1274"/>
      <c r="AD38" s="637"/>
    </row>
    <row r="39" spans="1:30" s="364" customFormat="1" ht="14.1" customHeight="1">
      <c r="A39" s="1257"/>
      <c r="B39" s="1258"/>
      <c r="C39" s="1259"/>
      <c r="D39" s="446"/>
      <c r="E39" s="453"/>
      <c r="F39" s="749"/>
      <c r="G39" s="751"/>
      <c r="H39" s="751"/>
      <c r="I39" s="1245"/>
      <c r="J39" s="456"/>
      <c r="K39" s="457"/>
      <c r="L39" s="749"/>
      <c r="M39" s="751"/>
      <c r="N39" s="751"/>
      <c r="O39" s="1245"/>
      <c r="P39" s="462"/>
      <c r="Q39" s="457"/>
      <c r="R39" s="1247"/>
      <c r="S39" s="1248"/>
      <c r="T39" s="1248"/>
      <c r="U39" s="1249"/>
      <c r="V39" s="453"/>
      <c r="W39" s="461"/>
      <c r="X39" s="1273"/>
      <c r="Y39" s="1273"/>
      <c r="Z39" s="1273"/>
      <c r="AA39" s="1273"/>
      <c r="AB39" s="1273"/>
      <c r="AC39" s="1274"/>
      <c r="AD39" s="637"/>
    </row>
    <row r="40" spans="1:30" s="364" customFormat="1" ht="14.1" customHeight="1">
      <c r="A40" s="1257"/>
      <c r="B40" s="1258"/>
      <c r="C40" s="1259"/>
      <c r="D40" s="446"/>
      <c r="E40" s="459"/>
      <c r="F40" s="915"/>
      <c r="G40" s="753"/>
      <c r="H40" s="753"/>
      <c r="I40" s="1246"/>
      <c r="J40" s="367"/>
      <c r="K40" s="367"/>
      <c r="L40" s="915"/>
      <c r="M40" s="753"/>
      <c r="N40" s="753"/>
      <c r="O40" s="1246"/>
      <c r="Q40" s="367"/>
      <c r="R40" s="1090"/>
      <c r="S40" s="1250"/>
      <c r="T40" s="1250"/>
      <c r="U40" s="1251"/>
      <c r="V40" s="388"/>
      <c r="W40" s="461"/>
      <c r="X40" s="1273"/>
      <c r="Y40" s="1273"/>
      <c r="Z40" s="1273"/>
      <c r="AA40" s="1273"/>
      <c r="AB40" s="1273"/>
      <c r="AC40" s="1274"/>
      <c r="AD40" s="637"/>
    </row>
    <row r="41" spans="1:30" s="364" customFormat="1" ht="9" customHeight="1">
      <c r="A41" s="1257"/>
      <c r="B41" s="1258"/>
      <c r="C41" s="1259"/>
      <c r="D41" s="446"/>
      <c r="E41" s="463"/>
      <c r="F41" s="464"/>
      <c r="G41" s="464"/>
      <c r="H41" s="465"/>
      <c r="I41" s="464"/>
      <c r="J41" s="464"/>
      <c r="K41" s="464"/>
      <c r="L41" s="464"/>
      <c r="M41" s="464"/>
      <c r="N41" s="465"/>
      <c r="O41" s="466"/>
      <c r="P41" s="466"/>
      <c r="Q41" s="464"/>
      <c r="R41" s="466"/>
      <c r="S41" s="466"/>
      <c r="T41" s="465"/>
      <c r="U41" s="464"/>
      <c r="V41" s="467"/>
      <c r="W41" s="461"/>
      <c r="X41" s="1273"/>
      <c r="Y41" s="1273"/>
      <c r="Z41" s="1273"/>
      <c r="AA41" s="1273"/>
      <c r="AB41" s="1273"/>
      <c r="AC41" s="1274"/>
      <c r="AD41" s="637"/>
    </row>
    <row r="42" spans="1:30" s="364" customFormat="1" ht="8.25" customHeight="1">
      <c r="A42" s="1257"/>
      <c r="B42" s="1258"/>
      <c r="C42" s="1259"/>
      <c r="D42" s="468"/>
      <c r="E42" s="469"/>
      <c r="F42" s="469"/>
      <c r="G42" s="469"/>
      <c r="H42" s="469"/>
      <c r="I42" s="469"/>
      <c r="J42" s="469"/>
      <c r="K42" s="469"/>
      <c r="L42" s="469"/>
      <c r="M42" s="469"/>
      <c r="N42" s="469"/>
      <c r="O42" s="469"/>
      <c r="P42" s="469"/>
      <c r="Q42" s="469"/>
      <c r="R42" s="469"/>
      <c r="S42" s="469"/>
      <c r="T42" s="469"/>
      <c r="U42" s="469"/>
      <c r="V42" s="469"/>
      <c r="W42" s="470"/>
      <c r="X42" s="1273"/>
      <c r="Y42" s="1273"/>
      <c r="Z42" s="1273"/>
      <c r="AA42" s="1273"/>
      <c r="AB42" s="1273"/>
      <c r="AC42" s="1274"/>
      <c r="AD42" s="637"/>
    </row>
    <row r="43" spans="1:30" s="364" customFormat="1" ht="18" customHeight="1">
      <c r="A43" s="1257"/>
      <c r="B43" s="1258"/>
      <c r="C43" s="1259"/>
      <c r="D43" s="1265" t="s">
        <v>644</v>
      </c>
      <c r="E43" s="1265"/>
      <c r="F43" s="1265"/>
      <c r="G43" s="1275">
        <f>MAX(F33,L33,R33,F36,L36,R36,F39,L39,R39)</f>
        <v>0</v>
      </c>
      <c r="H43" s="1276"/>
      <c r="I43" s="1276"/>
      <c r="J43" s="1277" t="s">
        <v>645</v>
      </c>
      <c r="K43" s="1278"/>
      <c r="L43" s="1265" t="s">
        <v>646</v>
      </c>
      <c r="M43" s="1265"/>
      <c r="N43" s="1265"/>
      <c r="O43" s="1275">
        <f>MIN(F33,L33,R33,F36,L36,R36,F39,L39,R39)</f>
        <v>0</v>
      </c>
      <c r="P43" s="1276"/>
      <c r="Q43" s="1276"/>
      <c r="R43" s="1277" t="s">
        <v>645</v>
      </c>
      <c r="S43" s="1278"/>
      <c r="T43" s="1265" t="s">
        <v>647</v>
      </c>
      <c r="U43" s="1265"/>
      <c r="V43" s="1265"/>
      <c r="W43" s="1265"/>
      <c r="X43" s="1265"/>
      <c r="Y43" s="1266" t="e">
        <f>ROUND((G43/O43),1)</f>
        <v>#DIV/0!</v>
      </c>
      <c r="Z43" s="1267"/>
      <c r="AA43" s="471" t="s">
        <v>648</v>
      </c>
      <c r="AB43" s="1268">
        <v>1</v>
      </c>
      <c r="AC43" s="1269"/>
      <c r="AD43" s="668" t="s">
        <v>792</v>
      </c>
    </row>
    <row r="44" spans="1:30" s="364" customFormat="1" ht="26.25" customHeight="1">
      <c r="A44" s="965"/>
      <c r="B44" s="966"/>
      <c r="C44" s="967"/>
      <c r="D44" s="1270" t="s">
        <v>653</v>
      </c>
      <c r="E44" s="1271"/>
      <c r="F44" s="1271"/>
      <c r="G44" s="1271"/>
      <c r="H44" s="1271"/>
      <c r="I44" s="1271"/>
      <c r="J44" s="1271"/>
      <c r="K44" s="1271"/>
      <c r="L44" s="1271"/>
      <c r="M44" s="1271"/>
      <c r="N44" s="1271"/>
      <c r="O44" s="1271"/>
      <c r="P44" s="1271"/>
      <c r="Q44" s="1271"/>
      <c r="R44" s="1271"/>
      <c r="S44" s="1271"/>
      <c r="T44" s="1271"/>
      <c r="U44" s="1271"/>
      <c r="V44" s="1271"/>
      <c r="W44" s="1272"/>
      <c r="X44" s="769"/>
      <c r="Y44" s="769"/>
      <c r="Z44" s="769"/>
      <c r="AA44" s="769"/>
      <c r="AB44" s="769"/>
      <c r="AC44" s="871"/>
      <c r="AD44" s="645" t="s">
        <v>242</v>
      </c>
    </row>
    <row r="45" spans="1:30" s="364" customFormat="1" ht="20.100000000000001" customHeight="1">
      <c r="A45" s="1257" t="s">
        <v>654</v>
      </c>
      <c r="B45" s="1258"/>
      <c r="C45" s="1258"/>
      <c r="D45" s="1291" t="s">
        <v>655</v>
      </c>
      <c r="E45" s="1291"/>
      <c r="F45" s="1291"/>
      <c r="G45" s="1292"/>
      <c r="H45" s="1187"/>
      <c r="I45" s="1187"/>
      <c r="J45" s="1293" t="s">
        <v>645</v>
      </c>
      <c r="K45" s="1293"/>
      <c r="L45" s="1294"/>
      <c r="M45" s="1294"/>
      <c r="N45" s="1294"/>
      <c r="O45" s="1294"/>
      <c r="P45" s="1294"/>
      <c r="Q45" s="1294"/>
      <c r="R45" s="1294"/>
      <c r="S45" s="1294"/>
      <c r="T45" s="1294"/>
      <c r="U45" s="1294"/>
      <c r="V45" s="1294"/>
      <c r="W45" s="1295"/>
      <c r="X45" s="1284" t="s">
        <v>656</v>
      </c>
      <c r="Y45" s="1284"/>
      <c r="Z45" s="1284"/>
      <c r="AA45" s="1284"/>
      <c r="AB45" s="1284"/>
      <c r="AC45" s="1285"/>
      <c r="AD45" s="655"/>
    </row>
    <row r="46" spans="1:30" s="364" customFormat="1" ht="20.100000000000001" customHeight="1" thickBot="1">
      <c r="A46" s="1289"/>
      <c r="B46" s="1290"/>
      <c r="C46" s="1290"/>
      <c r="D46" s="1286" t="s">
        <v>657</v>
      </c>
      <c r="E46" s="1287"/>
      <c r="F46" s="1287"/>
      <c r="G46" s="1287"/>
      <c r="H46" s="1287"/>
      <c r="I46" s="1287"/>
      <c r="J46" s="1287"/>
      <c r="K46" s="1287"/>
      <c r="L46" s="1287"/>
      <c r="M46" s="1287"/>
      <c r="N46" s="1287"/>
      <c r="O46" s="1287"/>
      <c r="P46" s="1287"/>
      <c r="Q46" s="1287"/>
      <c r="R46" s="1287"/>
      <c r="S46" s="1287"/>
      <c r="T46" s="1287"/>
      <c r="U46" s="1287"/>
      <c r="V46" s="1287"/>
      <c r="W46" s="1288"/>
      <c r="X46" s="924"/>
      <c r="Y46" s="924"/>
      <c r="Z46" s="924"/>
      <c r="AA46" s="924"/>
      <c r="AB46" s="924"/>
      <c r="AC46" s="925"/>
      <c r="AD46" s="645" t="s">
        <v>242</v>
      </c>
    </row>
    <row r="47" spans="1:30" s="364" customFormat="1" ht="15" customHeight="1" thickTop="1">
      <c r="A47" s="790" t="s">
        <v>235</v>
      </c>
      <c r="B47" s="791"/>
      <c r="C47" s="791"/>
      <c r="D47" s="791"/>
      <c r="E47" s="791"/>
      <c r="F47" s="791"/>
      <c r="G47" s="791"/>
      <c r="H47" s="791"/>
      <c r="I47" s="791"/>
      <c r="J47" s="791"/>
      <c r="K47" s="791"/>
      <c r="L47" s="791"/>
      <c r="M47" s="791"/>
      <c r="N47" s="791"/>
      <c r="O47" s="791"/>
      <c r="P47" s="791"/>
      <c r="Q47" s="791"/>
      <c r="R47" s="791"/>
      <c r="S47" s="791"/>
      <c r="T47" s="791"/>
      <c r="U47" s="791"/>
      <c r="V47" s="791"/>
      <c r="W47" s="791"/>
      <c r="X47" s="791"/>
      <c r="Y47" s="791"/>
      <c r="Z47" s="791"/>
      <c r="AA47" s="791"/>
      <c r="AB47" s="791"/>
      <c r="AC47" s="792"/>
      <c r="AD47" s="656"/>
    </row>
    <row r="48" spans="1:30" s="364" customFormat="1" ht="30" customHeight="1" thickBot="1">
      <c r="A48" s="793"/>
      <c r="B48" s="794"/>
      <c r="C48" s="794"/>
      <c r="D48" s="794"/>
      <c r="E48" s="794"/>
      <c r="F48" s="794"/>
      <c r="G48" s="794"/>
      <c r="H48" s="794"/>
      <c r="I48" s="794"/>
      <c r="J48" s="794"/>
      <c r="K48" s="794"/>
      <c r="L48" s="794"/>
      <c r="M48" s="794"/>
      <c r="N48" s="794"/>
      <c r="O48" s="794"/>
      <c r="P48" s="794"/>
      <c r="Q48" s="794"/>
      <c r="R48" s="794"/>
      <c r="S48" s="794"/>
      <c r="T48" s="794"/>
      <c r="U48" s="794"/>
      <c r="V48" s="794"/>
      <c r="W48" s="794"/>
      <c r="X48" s="794"/>
      <c r="Y48" s="794"/>
      <c r="Z48" s="794"/>
      <c r="AA48" s="794"/>
      <c r="AB48" s="794"/>
      <c r="AC48" s="795"/>
      <c r="AD48" s="644"/>
    </row>
    <row r="49" spans="1:30" s="364" customFormat="1" ht="12.75" customHeight="1">
      <c r="A49" s="1076" t="s">
        <v>658</v>
      </c>
      <c r="B49" s="1076"/>
      <c r="C49" s="1076"/>
      <c r="D49" s="1076"/>
      <c r="E49" s="1076"/>
      <c r="F49" s="1076"/>
      <c r="G49" s="1076"/>
      <c r="H49" s="1076"/>
      <c r="I49" s="1076"/>
      <c r="J49" s="1076"/>
      <c r="K49" s="1076"/>
      <c r="L49" s="1076"/>
      <c r="M49" s="1076"/>
      <c r="N49" s="1076"/>
      <c r="O49" s="1076"/>
      <c r="P49" s="1076"/>
      <c r="Q49" s="1076"/>
      <c r="R49" s="1076"/>
      <c r="S49" s="1076"/>
      <c r="T49" s="1076"/>
      <c r="U49" s="1076"/>
      <c r="V49" s="1076"/>
      <c r="W49" s="1076"/>
      <c r="X49" s="1076"/>
      <c r="Y49" s="1076"/>
      <c r="Z49" s="1076"/>
      <c r="AA49" s="1076"/>
      <c r="AB49" s="1076"/>
      <c r="AC49" s="1076"/>
      <c r="AD49" s="376"/>
    </row>
    <row r="50" spans="1:30" s="364" customFormat="1">
      <c r="A50" s="773" t="s">
        <v>240</v>
      </c>
      <c r="B50" s="773"/>
      <c r="C50" s="773"/>
      <c r="D50" s="773"/>
      <c r="E50" s="773"/>
      <c r="F50" s="773"/>
      <c r="G50" s="773"/>
      <c r="H50" s="773"/>
      <c r="I50" s="773"/>
      <c r="J50" s="773"/>
      <c r="K50" s="773"/>
      <c r="L50" s="773"/>
      <c r="M50" s="773"/>
      <c r="N50" s="773"/>
      <c r="O50" s="773"/>
      <c r="P50" s="773"/>
      <c r="Q50" s="773"/>
      <c r="R50" s="773"/>
      <c r="S50" s="773"/>
      <c r="T50" s="773"/>
      <c r="U50" s="773"/>
      <c r="V50" s="773"/>
      <c r="W50" s="773"/>
      <c r="X50" s="773"/>
      <c r="Y50" s="773"/>
      <c r="Z50" s="773"/>
      <c r="AA50" s="773"/>
      <c r="AB50" s="773"/>
      <c r="AC50" s="773"/>
    </row>
  </sheetData>
  <mergeCells count="109">
    <mergeCell ref="A50:AC50"/>
    <mergeCell ref="D7:O8"/>
    <mergeCell ref="S7:X8"/>
    <mergeCell ref="AD7:AD8"/>
    <mergeCell ref="R12:AC12"/>
    <mergeCell ref="X45:AC45"/>
    <mergeCell ref="D46:W46"/>
    <mergeCell ref="X46:AC46"/>
    <mergeCell ref="A47:AC47"/>
    <mergeCell ref="A48:AC48"/>
    <mergeCell ref="A49:AC49"/>
    <mergeCell ref="T43:X43"/>
    <mergeCell ref="Y43:Z43"/>
    <mergeCell ref="AB43:AC43"/>
    <mergeCell ref="D44:W44"/>
    <mergeCell ref="X44:AC44"/>
    <mergeCell ref="A45:C46"/>
    <mergeCell ref="D45:F45"/>
    <mergeCell ref="G45:I45"/>
    <mergeCell ref="J45:K45"/>
    <mergeCell ref="L45:W45"/>
    <mergeCell ref="D43:F43"/>
    <mergeCell ref="G43:I43"/>
    <mergeCell ref="J43:K43"/>
    <mergeCell ref="A31:C44"/>
    <mergeCell ref="T31:V31"/>
    <mergeCell ref="X31:AC42"/>
    <mergeCell ref="W32:W33"/>
    <mergeCell ref="F33:I34"/>
    <mergeCell ref="D29:F29"/>
    <mergeCell ref="G29:I29"/>
    <mergeCell ref="J29:K29"/>
    <mergeCell ref="L29:N29"/>
    <mergeCell ref="O29:Q29"/>
    <mergeCell ref="R29:S29"/>
    <mergeCell ref="L43:N43"/>
    <mergeCell ref="O43:Q43"/>
    <mergeCell ref="R43:S43"/>
    <mergeCell ref="L33:O34"/>
    <mergeCell ref="R33:U34"/>
    <mergeCell ref="F36:I37"/>
    <mergeCell ref="L36:O37"/>
    <mergeCell ref="R36:U37"/>
    <mergeCell ref="F39:I40"/>
    <mergeCell ref="L39:O40"/>
    <mergeCell ref="R39:U40"/>
    <mergeCell ref="L19:O20"/>
    <mergeCell ref="R19:U20"/>
    <mergeCell ref="F22:I23"/>
    <mergeCell ref="L22:O23"/>
    <mergeCell ref="R22:U23"/>
    <mergeCell ref="F25:I26"/>
    <mergeCell ref="L25:O26"/>
    <mergeCell ref="R25:U26"/>
    <mergeCell ref="A15:T15"/>
    <mergeCell ref="U15:AC15"/>
    <mergeCell ref="A16:C16"/>
    <mergeCell ref="D16:W16"/>
    <mergeCell ref="X16:AC16"/>
    <mergeCell ref="A17:C30"/>
    <mergeCell ref="T17:V17"/>
    <mergeCell ref="X17:AC28"/>
    <mergeCell ref="W18:W19"/>
    <mergeCell ref="F19:I20"/>
    <mergeCell ref="T29:X29"/>
    <mergeCell ref="Y29:Z29"/>
    <mergeCell ref="AB29:AC29"/>
    <mergeCell ref="D30:W30"/>
    <mergeCell ref="X30:AC30"/>
    <mergeCell ref="A13:C13"/>
    <mergeCell ref="D13:K13"/>
    <mergeCell ref="M13:X13"/>
    <mergeCell ref="Y13:AC13"/>
    <mergeCell ref="A14:C14"/>
    <mergeCell ref="D14:E14"/>
    <mergeCell ref="F14:K14"/>
    <mergeCell ref="U14:AC14"/>
    <mergeCell ref="L14:O14"/>
    <mergeCell ref="P14:T14"/>
    <mergeCell ref="T11:X11"/>
    <mergeCell ref="Y11:AC11"/>
    <mergeCell ref="A12:C12"/>
    <mergeCell ref="D12:K12"/>
    <mergeCell ref="L12:Q12"/>
    <mergeCell ref="A10:C10"/>
    <mergeCell ref="D10:J10"/>
    <mergeCell ref="K10:N10"/>
    <mergeCell ref="O10:U10"/>
    <mergeCell ref="V10:AC10"/>
    <mergeCell ref="A11:C11"/>
    <mergeCell ref="D11:I11"/>
    <mergeCell ref="J11:K11"/>
    <mergeCell ref="M11:P11"/>
    <mergeCell ref="Q11:R11"/>
    <mergeCell ref="Y7:Z8"/>
    <mergeCell ref="AA7:AC8"/>
    <mergeCell ref="A9:C9"/>
    <mergeCell ref="D9:AC9"/>
    <mergeCell ref="P7:P8"/>
    <mergeCell ref="Q7:Q8"/>
    <mergeCell ref="R7:R8"/>
    <mergeCell ref="A7:C8"/>
    <mergeCell ref="A2:AC2"/>
    <mergeCell ref="A5:C5"/>
    <mergeCell ref="D5:AC5"/>
    <mergeCell ref="A6:C6"/>
    <mergeCell ref="D6:N6"/>
    <mergeCell ref="O6:T6"/>
    <mergeCell ref="U6:AC6"/>
  </mergeCells>
  <phoneticPr fontId="1"/>
  <pageMargins left="0.7" right="0.7" top="0.75" bottom="0.75" header="0.3" footer="0.3"/>
  <pageSetup paperSize="9" orientation="portrait" verticalDpi="0" r:id="rId1"/>
  <drawing r:id="rId2"/>
  <legacyDrawing r:id="rId3"/>
  <extLst>
    <ext xmlns:x14="http://schemas.microsoft.com/office/spreadsheetml/2009/9/main" uri="{CCE6A557-97BC-4b89-ADB6-D9C93CAAB3DF}">
      <x14:dataValidations xmlns:xm="http://schemas.microsoft.com/office/excel/2006/main" count="5">
        <x14:dataValidation type="list" allowBlank="1" showInputMessage="1" showErrorMessage="1">
          <x14:formula1>
            <xm:f>選択リスト!$C$3:$C$10</xm:f>
          </x14:formula1>
          <xm:sqref>Q7:Q8</xm:sqref>
        </x14:dataValidation>
        <x14:dataValidation type="list" allowBlank="1" showInputMessage="1" showErrorMessage="1">
          <x14:formula1>
            <xm:f>選択リスト!$D$3:$D$7</xm:f>
          </x14:formula1>
          <xm:sqref>AA7:AC8</xm:sqref>
        </x14:dataValidation>
        <x14:dataValidation type="list" allowBlank="1" showInputMessage="1" showErrorMessage="1">
          <x14:formula1>
            <xm:f>選択リスト!$X$3:$X$5</xm:f>
          </x14:formula1>
          <xm:sqref>D12:K12 X30:AC30 X44:AC44 X46:AC46</xm:sqref>
        </x14:dataValidation>
        <x14:dataValidation type="list" allowBlank="1" showInputMessage="1" showErrorMessage="1">
          <x14:formula1>
            <xm:f>選択リスト!$P$3:$P$7</xm:f>
          </x14:formula1>
          <xm:sqref>D13:K13</xm:sqref>
        </x14:dataValidation>
        <x14:dataValidation type="list" allowBlank="1" showInputMessage="1" showErrorMessage="1">
          <x14:formula1>
            <xm:f>選択リスト!$T$3:$T$5</xm:f>
          </x14:formula1>
          <xm:sqref>U15:AC15</xm:sqref>
        </x14:dataValidation>
      </x14:dataValidations>
    </ext>
  </extLst>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CCCC"/>
  </sheetPr>
  <dimension ref="A1:AG36"/>
  <sheetViews>
    <sheetView zoomScaleNormal="100" workbookViewId="0">
      <selection activeCell="AG16" sqref="AG16"/>
    </sheetView>
  </sheetViews>
  <sheetFormatPr defaultRowHeight="13.5"/>
  <cols>
    <col min="1" max="1" width="12.75" customWidth="1"/>
    <col min="2" max="4" width="2.625" customWidth="1"/>
    <col min="5" max="5" width="4.625" customWidth="1"/>
    <col min="6" max="6" width="2.625" customWidth="1"/>
    <col min="7" max="8" width="2.375" customWidth="1"/>
    <col min="9" max="12" width="2.625" customWidth="1"/>
    <col min="13" max="14" width="2.375" customWidth="1"/>
    <col min="15" max="18" width="2.625" customWidth="1"/>
    <col min="19" max="20" width="2.375" customWidth="1"/>
    <col min="21" max="21" width="2.625" customWidth="1"/>
    <col min="22" max="22" width="4.625" customWidth="1"/>
    <col min="23" max="23" width="3.625" customWidth="1"/>
    <col min="24" max="24" width="2.625" customWidth="1"/>
    <col min="25" max="26" width="2.375" customWidth="1"/>
    <col min="27" max="29" width="2.625" customWidth="1"/>
    <col min="30" max="30" width="50.625" customWidth="1"/>
    <col min="257" max="257" width="12.75" customWidth="1"/>
    <col min="258" max="260" width="2.625" customWidth="1"/>
    <col min="261" max="261" width="4.625" customWidth="1"/>
    <col min="262" max="262" width="2.625" customWidth="1"/>
    <col min="263" max="264" width="2.375" customWidth="1"/>
    <col min="265" max="268" width="2.625" customWidth="1"/>
    <col min="269" max="270" width="2.375" customWidth="1"/>
    <col min="271" max="274" width="2.625" customWidth="1"/>
    <col min="275" max="276" width="2.375" customWidth="1"/>
    <col min="277" max="277" width="2.625" customWidth="1"/>
    <col min="278" max="278" width="4.625" customWidth="1"/>
    <col min="279" max="279" width="3.625" customWidth="1"/>
    <col min="280" max="280" width="2.625" customWidth="1"/>
    <col min="281" max="282" width="2.375" customWidth="1"/>
    <col min="283" max="285" width="2.625" customWidth="1"/>
    <col min="286" max="286" width="50.625" customWidth="1"/>
    <col min="513" max="513" width="12.75" customWidth="1"/>
    <col min="514" max="516" width="2.625" customWidth="1"/>
    <col min="517" max="517" width="4.625" customWidth="1"/>
    <col min="518" max="518" width="2.625" customWidth="1"/>
    <col min="519" max="520" width="2.375" customWidth="1"/>
    <col min="521" max="524" width="2.625" customWidth="1"/>
    <col min="525" max="526" width="2.375" customWidth="1"/>
    <col min="527" max="530" width="2.625" customWidth="1"/>
    <col min="531" max="532" width="2.375" customWidth="1"/>
    <col min="533" max="533" width="2.625" customWidth="1"/>
    <col min="534" max="534" width="4.625" customWidth="1"/>
    <col min="535" max="535" width="3.625" customWidth="1"/>
    <col min="536" max="536" width="2.625" customWidth="1"/>
    <col min="537" max="538" width="2.375" customWidth="1"/>
    <col min="539" max="541" width="2.625" customWidth="1"/>
    <col min="542" max="542" width="50.625" customWidth="1"/>
    <col min="769" max="769" width="12.75" customWidth="1"/>
    <col min="770" max="772" width="2.625" customWidth="1"/>
    <col min="773" max="773" width="4.625" customWidth="1"/>
    <col min="774" max="774" width="2.625" customWidth="1"/>
    <col min="775" max="776" width="2.375" customWidth="1"/>
    <col min="777" max="780" width="2.625" customWidth="1"/>
    <col min="781" max="782" width="2.375" customWidth="1"/>
    <col min="783" max="786" width="2.625" customWidth="1"/>
    <col min="787" max="788" width="2.375" customWidth="1"/>
    <col min="789" max="789" width="2.625" customWidth="1"/>
    <col min="790" max="790" width="4.625" customWidth="1"/>
    <col min="791" max="791" width="3.625" customWidth="1"/>
    <col min="792" max="792" width="2.625" customWidth="1"/>
    <col min="793" max="794" width="2.375" customWidth="1"/>
    <col min="795" max="797" width="2.625" customWidth="1"/>
    <col min="798" max="798" width="50.625" customWidth="1"/>
    <col min="1025" max="1025" width="12.75" customWidth="1"/>
    <col min="1026" max="1028" width="2.625" customWidth="1"/>
    <col min="1029" max="1029" width="4.625" customWidth="1"/>
    <col min="1030" max="1030" width="2.625" customWidth="1"/>
    <col min="1031" max="1032" width="2.375" customWidth="1"/>
    <col min="1033" max="1036" width="2.625" customWidth="1"/>
    <col min="1037" max="1038" width="2.375" customWidth="1"/>
    <col min="1039" max="1042" width="2.625" customWidth="1"/>
    <col min="1043" max="1044" width="2.375" customWidth="1"/>
    <col min="1045" max="1045" width="2.625" customWidth="1"/>
    <col min="1046" max="1046" width="4.625" customWidth="1"/>
    <col min="1047" max="1047" width="3.625" customWidth="1"/>
    <col min="1048" max="1048" width="2.625" customWidth="1"/>
    <col min="1049" max="1050" width="2.375" customWidth="1"/>
    <col min="1051" max="1053" width="2.625" customWidth="1"/>
    <col min="1054" max="1054" width="50.625" customWidth="1"/>
    <col min="1281" max="1281" width="12.75" customWidth="1"/>
    <col min="1282" max="1284" width="2.625" customWidth="1"/>
    <col min="1285" max="1285" width="4.625" customWidth="1"/>
    <col min="1286" max="1286" width="2.625" customWidth="1"/>
    <col min="1287" max="1288" width="2.375" customWidth="1"/>
    <col min="1289" max="1292" width="2.625" customWidth="1"/>
    <col min="1293" max="1294" width="2.375" customWidth="1"/>
    <col min="1295" max="1298" width="2.625" customWidth="1"/>
    <col min="1299" max="1300" width="2.375" customWidth="1"/>
    <col min="1301" max="1301" width="2.625" customWidth="1"/>
    <col min="1302" max="1302" width="4.625" customWidth="1"/>
    <col min="1303" max="1303" width="3.625" customWidth="1"/>
    <col min="1304" max="1304" width="2.625" customWidth="1"/>
    <col min="1305" max="1306" width="2.375" customWidth="1"/>
    <col min="1307" max="1309" width="2.625" customWidth="1"/>
    <col min="1310" max="1310" width="50.625" customWidth="1"/>
    <col min="1537" max="1537" width="12.75" customWidth="1"/>
    <col min="1538" max="1540" width="2.625" customWidth="1"/>
    <col min="1541" max="1541" width="4.625" customWidth="1"/>
    <col min="1542" max="1542" width="2.625" customWidth="1"/>
    <col min="1543" max="1544" width="2.375" customWidth="1"/>
    <col min="1545" max="1548" width="2.625" customWidth="1"/>
    <col min="1549" max="1550" width="2.375" customWidth="1"/>
    <col min="1551" max="1554" width="2.625" customWidth="1"/>
    <col min="1555" max="1556" width="2.375" customWidth="1"/>
    <col min="1557" max="1557" width="2.625" customWidth="1"/>
    <col min="1558" max="1558" width="4.625" customWidth="1"/>
    <col min="1559" max="1559" width="3.625" customWidth="1"/>
    <col min="1560" max="1560" width="2.625" customWidth="1"/>
    <col min="1561" max="1562" width="2.375" customWidth="1"/>
    <col min="1563" max="1565" width="2.625" customWidth="1"/>
    <col min="1566" max="1566" width="50.625" customWidth="1"/>
    <col min="1793" max="1793" width="12.75" customWidth="1"/>
    <col min="1794" max="1796" width="2.625" customWidth="1"/>
    <col min="1797" max="1797" width="4.625" customWidth="1"/>
    <col min="1798" max="1798" width="2.625" customWidth="1"/>
    <col min="1799" max="1800" width="2.375" customWidth="1"/>
    <col min="1801" max="1804" width="2.625" customWidth="1"/>
    <col min="1805" max="1806" width="2.375" customWidth="1"/>
    <col min="1807" max="1810" width="2.625" customWidth="1"/>
    <col min="1811" max="1812" width="2.375" customWidth="1"/>
    <col min="1813" max="1813" width="2.625" customWidth="1"/>
    <col min="1814" max="1814" width="4.625" customWidth="1"/>
    <col min="1815" max="1815" width="3.625" customWidth="1"/>
    <col min="1816" max="1816" width="2.625" customWidth="1"/>
    <col min="1817" max="1818" width="2.375" customWidth="1"/>
    <col min="1819" max="1821" width="2.625" customWidth="1"/>
    <col min="1822" max="1822" width="50.625" customWidth="1"/>
    <col min="2049" max="2049" width="12.75" customWidth="1"/>
    <col min="2050" max="2052" width="2.625" customWidth="1"/>
    <col min="2053" max="2053" width="4.625" customWidth="1"/>
    <col min="2054" max="2054" width="2.625" customWidth="1"/>
    <col min="2055" max="2056" width="2.375" customWidth="1"/>
    <col min="2057" max="2060" width="2.625" customWidth="1"/>
    <col min="2061" max="2062" width="2.375" customWidth="1"/>
    <col min="2063" max="2066" width="2.625" customWidth="1"/>
    <col min="2067" max="2068" width="2.375" customWidth="1"/>
    <col min="2069" max="2069" width="2.625" customWidth="1"/>
    <col min="2070" max="2070" width="4.625" customWidth="1"/>
    <col min="2071" max="2071" width="3.625" customWidth="1"/>
    <col min="2072" max="2072" width="2.625" customWidth="1"/>
    <col min="2073" max="2074" width="2.375" customWidth="1"/>
    <col min="2075" max="2077" width="2.625" customWidth="1"/>
    <col min="2078" max="2078" width="50.625" customWidth="1"/>
    <col min="2305" max="2305" width="12.75" customWidth="1"/>
    <col min="2306" max="2308" width="2.625" customWidth="1"/>
    <col min="2309" max="2309" width="4.625" customWidth="1"/>
    <col min="2310" max="2310" width="2.625" customWidth="1"/>
    <col min="2311" max="2312" width="2.375" customWidth="1"/>
    <col min="2313" max="2316" width="2.625" customWidth="1"/>
    <col min="2317" max="2318" width="2.375" customWidth="1"/>
    <col min="2319" max="2322" width="2.625" customWidth="1"/>
    <col min="2323" max="2324" width="2.375" customWidth="1"/>
    <col min="2325" max="2325" width="2.625" customWidth="1"/>
    <col min="2326" max="2326" width="4.625" customWidth="1"/>
    <col min="2327" max="2327" width="3.625" customWidth="1"/>
    <col min="2328" max="2328" width="2.625" customWidth="1"/>
    <col min="2329" max="2330" width="2.375" customWidth="1"/>
    <col min="2331" max="2333" width="2.625" customWidth="1"/>
    <col min="2334" max="2334" width="50.625" customWidth="1"/>
    <col min="2561" max="2561" width="12.75" customWidth="1"/>
    <col min="2562" max="2564" width="2.625" customWidth="1"/>
    <col min="2565" max="2565" width="4.625" customWidth="1"/>
    <col min="2566" max="2566" width="2.625" customWidth="1"/>
    <col min="2567" max="2568" width="2.375" customWidth="1"/>
    <col min="2569" max="2572" width="2.625" customWidth="1"/>
    <col min="2573" max="2574" width="2.375" customWidth="1"/>
    <col min="2575" max="2578" width="2.625" customWidth="1"/>
    <col min="2579" max="2580" width="2.375" customWidth="1"/>
    <col min="2581" max="2581" width="2.625" customWidth="1"/>
    <col min="2582" max="2582" width="4.625" customWidth="1"/>
    <col min="2583" max="2583" width="3.625" customWidth="1"/>
    <col min="2584" max="2584" width="2.625" customWidth="1"/>
    <col min="2585" max="2586" width="2.375" customWidth="1"/>
    <col min="2587" max="2589" width="2.625" customWidth="1"/>
    <col min="2590" max="2590" width="50.625" customWidth="1"/>
    <col min="2817" max="2817" width="12.75" customWidth="1"/>
    <col min="2818" max="2820" width="2.625" customWidth="1"/>
    <col min="2821" max="2821" width="4.625" customWidth="1"/>
    <col min="2822" max="2822" width="2.625" customWidth="1"/>
    <col min="2823" max="2824" width="2.375" customWidth="1"/>
    <col min="2825" max="2828" width="2.625" customWidth="1"/>
    <col min="2829" max="2830" width="2.375" customWidth="1"/>
    <col min="2831" max="2834" width="2.625" customWidth="1"/>
    <col min="2835" max="2836" width="2.375" customWidth="1"/>
    <col min="2837" max="2837" width="2.625" customWidth="1"/>
    <col min="2838" max="2838" width="4.625" customWidth="1"/>
    <col min="2839" max="2839" width="3.625" customWidth="1"/>
    <col min="2840" max="2840" width="2.625" customWidth="1"/>
    <col min="2841" max="2842" width="2.375" customWidth="1"/>
    <col min="2843" max="2845" width="2.625" customWidth="1"/>
    <col min="2846" max="2846" width="50.625" customWidth="1"/>
    <col min="3073" max="3073" width="12.75" customWidth="1"/>
    <col min="3074" max="3076" width="2.625" customWidth="1"/>
    <col min="3077" max="3077" width="4.625" customWidth="1"/>
    <col min="3078" max="3078" width="2.625" customWidth="1"/>
    <col min="3079" max="3080" width="2.375" customWidth="1"/>
    <col min="3081" max="3084" width="2.625" customWidth="1"/>
    <col min="3085" max="3086" width="2.375" customWidth="1"/>
    <col min="3087" max="3090" width="2.625" customWidth="1"/>
    <col min="3091" max="3092" width="2.375" customWidth="1"/>
    <col min="3093" max="3093" width="2.625" customWidth="1"/>
    <col min="3094" max="3094" width="4.625" customWidth="1"/>
    <col min="3095" max="3095" width="3.625" customWidth="1"/>
    <col min="3096" max="3096" width="2.625" customWidth="1"/>
    <col min="3097" max="3098" width="2.375" customWidth="1"/>
    <col min="3099" max="3101" width="2.625" customWidth="1"/>
    <col min="3102" max="3102" width="50.625" customWidth="1"/>
    <col min="3329" max="3329" width="12.75" customWidth="1"/>
    <col min="3330" max="3332" width="2.625" customWidth="1"/>
    <col min="3333" max="3333" width="4.625" customWidth="1"/>
    <col min="3334" max="3334" width="2.625" customWidth="1"/>
    <col min="3335" max="3336" width="2.375" customWidth="1"/>
    <col min="3337" max="3340" width="2.625" customWidth="1"/>
    <col min="3341" max="3342" width="2.375" customWidth="1"/>
    <col min="3343" max="3346" width="2.625" customWidth="1"/>
    <col min="3347" max="3348" width="2.375" customWidth="1"/>
    <col min="3349" max="3349" width="2.625" customWidth="1"/>
    <col min="3350" max="3350" width="4.625" customWidth="1"/>
    <col min="3351" max="3351" width="3.625" customWidth="1"/>
    <col min="3352" max="3352" width="2.625" customWidth="1"/>
    <col min="3353" max="3354" width="2.375" customWidth="1"/>
    <col min="3355" max="3357" width="2.625" customWidth="1"/>
    <col min="3358" max="3358" width="50.625" customWidth="1"/>
    <col min="3585" max="3585" width="12.75" customWidth="1"/>
    <col min="3586" max="3588" width="2.625" customWidth="1"/>
    <col min="3589" max="3589" width="4.625" customWidth="1"/>
    <col min="3590" max="3590" width="2.625" customWidth="1"/>
    <col min="3591" max="3592" width="2.375" customWidth="1"/>
    <col min="3593" max="3596" width="2.625" customWidth="1"/>
    <col min="3597" max="3598" width="2.375" customWidth="1"/>
    <col min="3599" max="3602" width="2.625" customWidth="1"/>
    <col min="3603" max="3604" width="2.375" customWidth="1"/>
    <col min="3605" max="3605" width="2.625" customWidth="1"/>
    <col min="3606" max="3606" width="4.625" customWidth="1"/>
    <col min="3607" max="3607" width="3.625" customWidth="1"/>
    <col min="3608" max="3608" width="2.625" customWidth="1"/>
    <col min="3609" max="3610" width="2.375" customWidth="1"/>
    <col min="3611" max="3613" width="2.625" customWidth="1"/>
    <col min="3614" max="3614" width="50.625" customWidth="1"/>
    <col min="3841" max="3841" width="12.75" customWidth="1"/>
    <col min="3842" max="3844" width="2.625" customWidth="1"/>
    <col min="3845" max="3845" width="4.625" customWidth="1"/>
    <col min="3846" max="3846" width="2.625" customWidth="1"/>
    <col min="3847" max="3848" width="2.375" customWidth="1"/>
    <col min="3849" max="3852" width="2.625" customWidth="1"/>
    <col min="3853" max="3854" width="2.375" customWidth="1"/>
    <col min="3855" max="3858" width="2.625" customWidth="1"/>
    <col min="3859" max="3860" width="2.375" customWidth="1"/>
    <col min="3861" max="3861" width="2.625" customWidth="1"/>
    <col min="3862" max="3862" width="4.625" customWidth="1"/>
    <col min="3863" max="3863" width="3.625" customWidth="1"/>
    <col min="3864" max="3864" width="2.625" customWidth="1"/>
    <col min="3865" max="3866" width="2.375" customWidth="1"/>
    <col min="3867" max="3869" width="2.625" customWidth="1"/>
    <col min="3870" max="3870" width="50.625" customWidth="1"/>
    <col min="4097" max="4097" width="12.75" customWidth="1"/>
    <col min="4098" max="4100" width="2.625" customWidth="1"/>
    <col min="4101" max="4101" width="4.625" customWidth="1"/>
    <col min="4102" max="4102" width="2.625" customWidth="1"/>
    <col min="4103" max="4104" width="2.375" customWidth="1"/>
    <col min="4105" max="4108" width="2.625" customWidth="1"/>
    <col min="4109" max="4110" width="2.375" customWidth="1"/>
    <col min="4111" max="4114" width="2.625" customWidth="1"/>
    <col min="4115" max="4116" width="2.375" customWidth="1"/>
    <col min="4117" max="4117" width="2.625" customWidth="1"/>
    <col min="4118" max="4118" width="4.625" customWidth="1"/>
    <col min="4119" max="4119" width="3.625" customWidth="1"/>
    <col min="4120" max="4120" width="2.625" customWidth="1"/>
    <col min="4121" max="4122" width="2.375" customWidth="1"/>
    <col min="4123" max="4125" width="2.625" customWidth="1"/>
    <col min="4126" max="4126" width="50.625" customWidth="1"/>
    <col min="4353" max="4353" width="12.75" customWidth="1"/>
    <col min="4354" max="4356" width="2.625" customWidth="1"/>
    <col min="4357" max="4357" width="4.625" customWidth="1"/>
    <col min="4358" max="4358" width="2.625" customWidth="1"/>
    <col min="4359" max="4360" width="2.375" customWidth="1"/>
    <col min="4361" max="4364" width="2.625" customWidth="1"/>
    <col min="4365" max="4366" width="2.375" customWidth="1"/>
    <col min="4367" max="4370" width="2.625" customWidth="1"/>
    <col min="4371" max="4372" width="2.375" customWidth="1"/>
    <col min="4373" max="4373" width="2.625" customWidth="1"/>
    <col min="4374" max="4374" width="4.625" customWidth="1"/>
    <col min="4375" max="4375" width="3.625" customWidth="1"/>
    <col min="4376" max="4376" width="2.625" customWidth="1"/>
    <col min="4377" max="4378" width="2.375" customWidth="1"/>
    <col min="4379" max="4381" width="2.625" customWidth="1"/>
    <col min="4382" max="4382" width="50.625" customWidth="1"/>
    <col min="4609" max="4609" width="12.75" customWidth="1"/>
    <col min="4610" max="4612" width="2.625" customWidth="1"/>
    <col min="4613" max="4613" width="4.625" customWidth="1"/>
    <col min="4614" max="4614" width="2.625" customWidth="1"/>
    <col min="4615" max="4616" width="2.375" customWidth="1"/>
    <col min="4617" max="4620" width="2.625" customWidth="1"/>
    <col min="4621" max="4622" width="2.375" customWidth="1"/>
    <col min="4623" max="4626" width="2.625" customWidth="1"/>
    <col min="4627" max="4628" width="2.375" customWidth="1"/>
    <col min="4629" max="4629" width="2.625" customWidth="1"/>
    <col min="4630" max="4630" width="4.625" customWidth="1"/>
    <col min="4631" max="4631" width="3.625" customWidth="1"/>
    <col min="4632" max="4632" width="2.625" customWidth="1"/>
    <col min="4633" max="4634" width="2.375" customWidth="1"/>
    <col min="4635" max="4637" width="2.625" customWidth="1"/>
    <col min="4638" max="4638" width="50.625" customWidth="1"/>
    <col min="4865" max="4865" width="12.75" customWidth="1"/>
    <col min="4866" max="4868" width="2.625" customWidth="1"/>
    <col min="4869" max="4869" width="4.625" customWidth="1"/>
    <col min="4870" max="4870" width="2.625" customWidth="1"/>
    <col min="4871" max="4872" width="2.375" customWidth="1"/>
    <col min="4873" max="4876" width="2.625" customWidth="1"/>
    <col min="4877" max="4878" width="2.375" customWidth="1"/>
    <col min="4879" max="4882" width="2.625" customWidth="1"/>
    <col min="4883" max="4884" width="2.375" customWidth="1"/>
    <col min="4885" max="4885" width="2.625" customWidth="1"/>
    <col min="4886" max="4886" width="4.625" customWidth="1"/>
    <col min="4887" max="4887" width="3.625" customWidth="1"/>
    <col min="4888" max="4888" width="2.625" customWidth="1"/>
    <col min="4889" max="4890" width="2.375" customWidth="1"/>
    <col min="4891" max="4893" width="2.625" customWidth="1"/>
    <col min="4894" max="4894" width="50.625" customWidth="1"/>
    <col min="5121" max="5121" width="12.75" customWidth="1"/>
    <col min="5122" max="5124" width="2.625" customWidth="1"/>
    <col min="5125" max="5125" width="4.625" customWidth="1"/>
    <col min="5126" max="5126" width="2.625" customWidth="1"/>
    <col min="5127" max="5128" width="2.375" customWidth="1"/>
    <col min="5129" max="5132" width="2.625" customWidth="1"/>
    <col min="5133" max="5134" width="2.375" customWidth="1"/>
    <col min="5135" max="5138" width="2.625" customWidth="1"/>
    <col min="5139" max="5140" width="2.375" customWidth="1"/>
    <col min="5141" max="5141" width="2.625" customWidth="1"/>
    <col min="5142" max="5142" width="4.625" customWidth="1"/>
    <col min="5143" max="5143" width="3.625" customWidth="1"/>
    <col min="5144" max="5144" width="2.625" customWidth="1"/>
    <col min="5145" max="5146" width="2.375" customWidth="1"/>
    <col min="5147" max="5149" width="2.625" customWidth="1"/>
    <col min="5150" max="5150" width="50.625" customWidth="1"/>
    <col min="5377" max="5377" width="12.75" customWidth="1"/>
    <col min="5378" max="5380" width="2.625" customWidth="1"/>
    <col min="5381" max="5381" width="4.625" customWidth="1"/>
    <col min="5382" max="5382" width="2.625" customWidth="1"/>
    <col min="5383" max="5384" width="2.375" customWidth="1"/>
    <col min="5385" max="5388" width="2.625" customWidth="1"/>
    <col min="5389" max="5390" width="2.375" customWidth="1"/>
    <col min="5391" max="5394" width="2.625" customWidth="1"/>
    <col min="5395" max="5396" width="2.375" customWidth="1"/>
    <col min="5397" max="5397" width="2.625" customWidth="1"/>
    <col min="5398" max="5398" width="4.625" customWidth="1"/>
    <col min="5399" max="5399" width="3.625" customWidth="1"/>
    <col min="5400" max="5400" width="2.625" customWidth="1"/>
    <col min="5401" max="5402" width="2.375" customWidth="1"/>
    <col min="5403" max="5405" width="2.625" customWidth="1"/>
    <col min="5406" max="5406" width="50.625" customWidth="1"/>
    <col min="5633" max="5633" width="12.75" customWidth="1"/>
    <col min="5634" max="5636" width="2.625" customWidth="1"/>
    <col min="5637" max="5637" width="4.625" customWidth="1"/>
    <col min="5638" max="5638" width="2.625" customWidth="1"/>
    <col min="5639" max="5640" width="2.375" customWidth="1"/>
    <col min="5641" max="5644" width="2.625" customWidth="1"/>
    <col min="5645" max="5646" width="2.375" customWidth="1"/>
    <col min="5647" max="5650" width="2.625" customWidth="1"/>
    <col min="5651" max="5652" width="2.375" customWidth="1"/>
    <col min="5653" max="5653" width="2.625" customWidth="1"/>
    <col min="5654" max="5654" width="4.625" customWidth="1"/>
    <col min="5655" max="5655" width="3.625" customWidth="1"/>
    <col min="5656" max="5656" width="2.625" customWidth="1"/>
    <col min="5657" max="5658" width="2.375" customWidth="1"/>
    <col min="5659" max="5661" width="2.625" customWidth="1"/>
    <col min="5662" max="5662" width="50.625" customWidth="1"/>
    <col min="5889" max="5889" width="12.75" customWidth="1"/>
    <col min="5890" max="5892" width="2.625" customWidth="1"/>
    <col min="5893" max="5893" width="4.625" customWidth="1"/>
    <col min="5894" max="5894" width="2.625" customWidth="1"/>
    <col min="5895" max="5896" width="2.375" customWidth="1"/>
    <col min="5897" max="5900" width="2.625" customWidth="1"/>
    <col min="5901" max="5902" width="2.375" customWidth="1"/>
    <col min="5903" max="5906" width="2.625" customWidth="1"/>
    <col min="5907" max="5908" width="2.375" customWidth="1"/>
    <col min="5909" max="5909" width="2.625" customWidth="1"/>
    <col min="5910" max="5910" width="4.625" customWidth="1"/>
    <col min="5911" max="5911" width="3.625" customWidth="1"/>
    <col min="5912" max="5912" width="2.625" customWidth="1"/>
    <col min="5913" max="5914" width="2.375" customWidth="1"/>
    <col min="5915" max="5917" width="2.625" customWidth="1"/>
    <col min="5918" max="5918" width="50.625" customWidth="1"/>
    <col min="6145" max="6145" width="12.75" customWidth="1"/>
    <col min="6146" max="6148" width="2.625" customWidth="1"/>
    <col min="6149" max="6149" width="4.625" customWidth="1"/>
    <col min="6150" max="6150" width="2.625" customWidth="1"/>
    <col min="6151" max="6152" width="2.375" customWidth="1"/>
    <col min="6153" max="6156" width="2.625" customWidth="1"/>
    <col min="6157" max="6158" width="2.375" customWidth="1"/>
    <col min="6159" max="6162" width="2.625" customWidth="1"/>
    <col min="6163" max="6164" width="2.375" customWidth="1"/>
    <col min="6165" max="6165" width="2.625" customWidth="1"/>
    <col min="6166" max="6166" width="4.625" customWidth="1"/>
    <col min="6167" max="6167" width="3.625" customWidth="1"/>
    <col min="6168" max="6168" width="2.625" customWidth="1"/>
    <col min="6169" max="6170" width="2.375" customWidth="1"/>
    <col min="6171" max="6173" width="2.625" customWidth="1"/>
    <col min="6174" max="6174" width="50.625" customWidth="1"/>
    <col min="6401" max="6401" width="12.75" customWidth="1"/>
    <col min="6402" max="6404" width="2.625" customWidth="1"/>
    <col min="6405" max="6405" width="4.625" customWidth="1"/>
    <col min="6406" max="6406" width="2.625" customWidth="1"/>
    <col min="6407" max="6408" width="2.375" customWidth="1"/>
    <col min="6409" max="6412" width="2.625" customWidth="1"/>
    <col min="6413" max="6414" width="2.375" customWidth="1"/>
    <col min="6415" max="6418" width="2.625" customWidth="1"/>
    <col min="6419" max="6420" width="2.375" customWidth="1"/>
    <col min="6421" max="6421" width="2.625" customWidth="1"/>
    <col min="6422" max="6422" width="4.625" customWidth="1"/>
    <col min="6423" max="6423" width="3.625" customWidth="1"/>
    <col min="6424" max="6424" width="2.625" customWidth="1"/>
    <col min="6425" max="6426" width="2.375" customWidth="1"/>
    <col min="6427" max="6429" width="2.625" customWidth="1"/>
    <col min="6430" max="6430" width="50.625" customWidth="1"/>
    <col min="6657" max="6657" width="12.75" customWidth="1"/>
    <col min="6658" max="6660" width="2.625" customWidth="1"/>
    <col min="6661" max="6661" width="4.625" customWidth="1"/>
    <col min="6662" max="6662" width="2.625" customWidth="1"/>
    <col min="6663" max="6664" width="2.375" customWidth="1"/>
    <col min="6665" max="6668" width="2.625" customWidth="1"/>
    <col min="6669" max="6670" width="2.375" customWidth="1"/>
    <col min="6671" max="6674" width="2.625" customWidth="1"/>
    <col min="6675" max="6676" width="2.375" customWidth="1"/>
    <col min="6677" max="6677" width="2.625" customWidth="1"/>
    <col min="6678" max="6678" width="4.625" customWidth="1"/>
    <col min="6679" max="6679" width="3.625" customWidth="1"/>
    <col min="6680" max="6680" width="2.625" customWidth="1"/>
    <col min="6681" max="6682" width="2.375" customWidth="1"/>
    <col min="6683" max="6685" width="2.625" customWidth="1"/>
    <col min="6686" max="6686" width="50.625" customWidth="1"/>
    <col min="6913" max="6913" width="12.75" customWidth="1"/>
    <col min="6914" max="6916" width="2.625" customWidth="1"/>
    <col min="6917" max="6917" width="4.625" customWidth="1"/>
    <col min="6918" max="6918" width="2.625" customWidth="1"/>
    <col min="6919" max="6920" width="2.375" customWidth="1"/>
    <col min="6921" max="6924" width="2.625" customWidth="1"/>
    <col min="6925" max="6926" width="2.375" customWidth="1"/>
    <col min="6927" max="6930" width="2.625" customWidth="1"/>
    <col min="6931" max="6932" width="2.375" customWidth="1"/>
    <col min="6933" max="6933" width="2.625" customWidth="1"/>
    <col min="6934" max="6934" width="4.625" customWidth="1"/>
    <col min="6935" max="6935" width="3.625" customWidth="1"/>
    <col min="6936" max="6936" width="2.625" customWidth="1"/>
    <col min="6937" max="6938" width="2.375" customWidth="1"/>
    <col min="6939" max="6941" width="2.625" customWidth="1"/>
    <col min="6942" max="6942" width="50.625" customWidth="1"/>
    <col min="7169" max="7169" width="12.75" customWidth="1"/>
    <col min="7170" max="7172" width="2.625" customWidth="1"/>
    <col min="7173" max="7173" width="4.625" customWidth="1"/>
    <col min="7174" max="7174" width="2.625" customWidth="1"/>
    <col min="7175" max="7176" width="2.375" customWidth="1"/>
    <col min="7177" max="7180" width="2.625" customWidth="1"/>
    <col min="7181" max="7182" width="2.375" customWidth="1"/>
    <col min="7183" max="7186" width="2.625" customWidth="1"/>
    <col min="7187" max="7188" width="2.375" customWidth="1"/>
    <col min="7189" max="7189" width="2.625" customWidth="1"/>
    <col min="7190" max="7190" width="4.625" customWidth="1"/>
    <col min="7191" max="7191" width="3.625" customWidth="1"/>
    <col min="7192" max="7192" width="2.625" customWidth="1"/>
    <col min="7193" max="7194" width="2.375" customWidth="1"/>
    <col min="7195" max="7197" width="2.625" customWidth="1"/>
    <col min="7198" max="7198" width="50.625" customWidth="1"/>
    <col min="7425" max="7425" width="12.75" customWidth="1"/>
    <col min="7426" max="7428" width="2.625" customWidth="1"/>
    <col min="7429" max="7429" width="4.625" customWidth="1"/>
    <col min="7430" max="7430" width="2.625" customWidth="1"/>
    <col min="7431" max="7432" width="2.375" customWidth="1"/>
    <col min="7433" max="7436" width="2.625" customWidth="1"/>
    <col min="7437" max="7438" width="2.375" customWidth="1"/>
    <col min="7439" max="7442" width="2.625" customWidth="1"/>
    <col min="7443" max="7444" width="2.375" customWidth="1"/>
    <col min="7445" max="7445" width="2.625" customWidth="1"/>
    <col min="7446" max="7446" width="4.625" customWidth="1"/>
    <col min="7447" max="7447" width="3.625" customWidth="1"/>
    <col min="7448" max="7448" width="2.625" customWidth="1"/>
    <col min="7449" max="7450" width="2.375" customWidth="1"/>
    <col min="7451" max="7453" width="2.625" customWidth="1"/>
    <col min="7454" max="7454" width="50.625" customWidth="1"/>
    <col min="7681" max="7681" width="12.75" customWidth="1"/>
    <col min="7682" max="7684" width="2.625" customWidth="1"/>
    <col min="7685" max="7685" width="4.625" customWidth="1"/>
    <col min="7686" max="7686" width="2.625" customWidth="1"/>
    <col min="7687" max="7688" width="2.375" customWidth="1"/>
    <col min="7689" max="7692" width="2.625" customWidth="1"/>
    <col min="7693" max="7694" width="2.375" customWidth="1"/>
    <col min="7695" max="7698" width="2.625" customWidth="1"/>
    <col min="7699" max="7700" width="2.375" customWidth="1"/>
    <col min="7701" max="7701" width="2.625" customWidth="1"/>
    <col min="7702" max="7702" width="4.625" customWidth="1"/>
    <col min="7703" max="7703" width="3.625" customWidth="1"/>
    <col min="7704" max="7704" width="2.625" customWidth="1"/>
    <col min="7705" max="7706" width="2.375" customWidth="1"/>
    <col min="7707" max="7709" width="2.625" customWidth="1"/>
    <col min="7710" max="7710" width="50.625" customWidth="1"/>
    <col min="7937" max="7937" width="12.75" customWidth="1"/>
    <col min="7938" max="7940" width="2.625" customWidth="1"/>
    <col min="7941" max="7941" width="4.625" customWidth="1"/>
    <col min="7942" max="7942" width="2.625" customWidth="1"/>
    <col min="7943" max="7944" width="2.375" customWidth="1"/>
    <col min="7945" max="7948" width="2.625" customWidth="1"/>
    <col min="7949" max="7950" width="2.375" customWidth="1"/>
    <col min="7951" max="7954" width="2.625" customWidth="1"/>
    <col min="7955" max="7956" width="2.375" customWidth="1"/>
    <col min="7957" max="7957" width="2.625" customWidth="1"/>
    <col min="7958" max="7958" width="4.625" customWidth="1"/>
    <col min="7959" max="7959" width="3.625" customWidth="1"/>
    <col min="7960" max="7960" width="2.625" customWidth="1"/>
    <col min="7961" max="7962" width="2.375" customWidth="1"/>
    <col min="7963" max="7965" width="2.625" customWidth="1"/>
    <col min="7966" max="7966" width="50.625" customWidth="1"/>
    <col min="8193" max="8193" width="12.75" customWidth="1"/>
    <col min="8194" max="8196" width="2.625" customWidth="1"/>
    <col min="8197" max="8197" width="4.625" customWidth="1"/>
    <col min="8198" max="8198" width="2.625" customWidth="1"/>
    <col min="8199" max="8200" width="2.375" customWidth="1"/>
    <col min="8201" max="8204" width="2.625" customWidth="1"/>
    <col min="8205" max="8206" width="2.375" customWidth="1"/>
    <col min="8207" max="8210" width="2.625" customWidth="1"/>
    <col min="8211" max="8212" width="2.375" customWidth="1"/>
    <col min="8213" max="8213" width="2.625" customWidth="1"/>
    <col min="8214" max="8214" width="4.625" customWidth="1"/>
    <col min="8215" max="8215" width="3.625" customWidth="1"/>
    <col min="8216" max="8216" width="2.625" customWidth="1"/>
    <col min="8217" max="8218" width="2.375" customWidth="1"/>
    <col min="8219" max="8221" width="2.625" customWidth="1"/>
    <col min="8222" max="8222" width="50.625" customWidth="1"/>
    <col min="8449" max="8449" width="12.75" customWidth="1"/>
    <col min="8450" max="8452" width="2.625" customWidth="1"/>
    <col min="8453" max="8453" width="4.625" customWidth="1"/>
    <col min="8454" max="8454" width="2.625" customWidth="1"/>
    <col min="8455" max="8456" width="2.375" customWidth="1"/>
    <col min="8457" max="8460" width="2.625" customWidth="1"/>
    <col min="8461" max="8462" width="2.375" customWidth="1"/>
    <col min="8463" max="8466" width="2.625" customWidth="1"/>
    <col min="8467" max="8468" width="2.375" customWidth="1"/>
    <col min="8469" max="8469" width="2.625" customWidth="1"/>
    <col min="8470" max="8470" width="4.625" customWidth="1"/>
    <col min="8471" max="8471" width="3.625" customWidth="1"/>
    <col min="8472" max="8472" width="2.625" customWidth="1"/>
    <col min="8473" max="8474" width="2.375" customWidth="1"/>
    <col min="8475" max="8477" width="2.625" customWidth="1"/>
    <col min="8478" max="8478" width="50.625" customWidth="1"/>
    <col min="8705" max="8705" width="12.75" customWidth="1"/>
    <col min="8706" max="8708" width="2.625" customWidth="1"/>
    <col min="8709" max="8709" width="4.625" customWidth="1"/>
    <col min="8710" max="8710" width="2.625" customWidth="1"/>
    <col min="8711" max="8712" width="2.375" customWidth="1"/>
    <col min="8713" max="8716" width="2.625" customWidth="1"/>
    <col min="8717" max="8718" width="2.375" customWidth="1"/>
    <col min="8719" max="8722" width="2.625" customWidth="1"/>
    <col min="8723" max="8724" width="2.375" customWidth="1"/>
    <col min="8725" max="8725" width="2.625" customWidth="1"/>
    <col min="8726" max="8726" width="4.625" customWidth="1"/>
    <col min="8727" max="8727" width="3.625" customWidth="1"/>
    <col min="8728" max="8728" width="2.625" customWidth="1"/>
    <col min="8729" max="8730" width="2.375" customWidth="1"/>
    <col min="8731" max="8733" width="2.625" customWidth="1"/>
    <col min="8734" max="8734" width="50.625" customWidth="1"/>
    <col min="8961" max="8961" width="12.75" customWidth="1"/>
    <col min="8962" max="8964" width="2.625" customWidth="1"/>
    <col min="8965" max="8965" width="4.625" customWidth="1"/>
    <col min="8966" max="8966" width="2.625" customWidth="1"/>
    <col min="8967" max="8968" width="2.375" customWidth="1"/>
    <col min="8969" max="8972" width="2.625" customWidth="1"/>
    <col min="8973" max="8974" width="2.375" customWidth="1"/>
    <col min="8975" max="8978" width="2.625" customWidth="1"/>
    <col min="8979" max="8980" width="2.375" customWidth="1"/>
    <col min="8981" max="8981" width="2.625" customWidth="1"/>
    <col min="8982" max="8982" width="4.625" customWidth="1"/>
    <col min="8983" max="8983" width="3.625" customWidth="1"/>
    <col min="8984" max="8984" width="2.625" customWidth="1"/>
    <col min="8985" max="8986" width="2.375" customWidth="1"/>
    <col min="8987" max="8989" width="2.625" customWidth="1"/>
    <col min="8990" max="8990" width="50.625" customWidth="1"/>
    <col min="9217" max="9217" width="12.75" customWidth="1"/>
    <col min="9218" max="9220" width="2.625" customWidth="1"/>
    <col min="9221" max="9221" width="4.625" customWidth="1"/>
    <col min="9222" max="9222" width="2.625" customWidth="1"/>
    <col min="9223" max="9224" width="2.375" customWidth="1"/>
    <col min="9225" max="9228" width="2.625" customWidth="1"/>
    <col min="9229" max="9230" width="2.375" customWidth="1"/>
    <col min="9231" max="9234" width="2.625" customWidth="1"/>
    <col min="9235" max="9236" width="2.375" customWidth="1"/>
    <col min="9237" max="9237" width="2.625" customWidth="1"/>
    <col min="9238" max="9238" width="4.625" customWidth="1"/>
    <col min="9239" max="9239" width="3.625" customWidth="1"/>
    <col min="9240" max="9240" width="2.625" customWidth="1"/>
    <col min="9241" max="9242" width="2.375" customWidth="1"/>
    <col min="9243" max="9245" width="2.625" customWidth="1"/>
    <col min="9246" max="9246" width="50.625" customWidth="1"/>
    <col min="9473" max="9473" width="12.75" customWidth="1"/>
    <col min="9474" max="9476" width="2.625" customWidth="1"/>
    <col min="9477" max="9477" width="4.625" customWidth="1"/>
    <col min="9478" max="9478" width="2.625" customWidth="1"/>
    <col min="9479" max="9480" width="2.375" customWidth="1"/>
    <col min="9481" max="9484" width="2.625" customWidth="1"/>
    <col min="9485" max="9486" width="2.375" customWidth="1"/>
    <col min="9487" max="9490" width="2.625" customWidth="1"/>
    <col min="9491" max="9492" width="2.375" customWidth="1"/>
    <col min="9493" max="9493" width="2.625" customWidth="1"/>
    <col min="9494" max="9494" width="4.625" customWidth="1"/>
    <col min="9495" max="9495" width="3.625" customWidth="1"/>
    <col min="9496" max="9496" width="2.625" customWidth="1"/>
    <col min="9497" max="9498" width="2.375" customWidth="1"/>
    <col min="9499" max="9501" width="2.625" customWidth="1"/>
    <col min="9502" max="9502" width="50.625" customWidth="1"/>
    <col min="9729" max="9729" width="12.75" customWidth="1"/>
    <col min="9730" max="9732" width="2.625" customWidth="1"/>
    <col min="9733" max="9733" width="4.625" customWidth="1"/>
    <col min="9734" max="9734" width="2.625" customWidth="1"/>
    <col min="9735" max="9736" width="2.375" customWidth="1"/>
    <col min="9737" max="9740" width="2.625" customWidth="1"/>
    <col min="9741" max="9742" width="2.375" customWidth="1"/>
    <col min="9743" max="9746" width="2.625" customWidth="1"/>
    <col min="9747" max="9748" width="2.375" customWidth="1"/>
    <col min="9749" max="9749" width="2.625" customWidth="1"/>
    <col min="9750" max="9750" width="4.625" customWidth="1"/>
    <col min="9751" max="9751" width="3.625" customWidth="1"/>
    <col min="9752" max="9752" width="2.625" customWidth="1"/>
    <col min="9753" max="9754" width="2.375" customWidth="1"/>
    <col min="9755" max="9757" width="2.625" customWidth="1"/>
    <col min="9758" max="9758" width="50.625" customWidth="1"/>
    <col min="9985" max="9985" width="12.75" customWidth="1"/>
    <col min="9986" max="9988" width="2.625" customWidth="1"/>
    <col min="9989" max="9989" width="4.625" customWidth="1"/>
    <col min="9990" max="9990" width="2.625" customWidth="1"/>
    <col min="9991" max="9992" width="2.375" customWidth="1"/>
    <col min="9993" max="9996" width="2.625" customWidth="1"/>
    <col min="9997" max="9998" width="2.375" customWidth="1"/>
    <col min="9999" max="10002" width="2.625" customWidth="1"/>
    <col min="10003" max="10004" width="2.375" customWidth="1"/>
    <col min="10005" max="10005" width="2.625" customWidth="1"/>
    <col min="10006" max="10006" width="4.625" customWidth="1"/>
    <col min="10007" max="10007" width="3.625" customWidth="1"/>
    <col min="10008" max="10008" width="2.625" customWidth="1"/>
    <col min="10009" max="10010" width="2.375" customWidth="1"/>
    <col min="10011" max="10013" width="2.625" customWidth="1"/>
    <col min="10014" max="10014" width="50.625" customWidth="1"/>
    <col min="10241" max="10241" width="12.75" customWidth="1"/>
    <col min="10242" max="10244" width="2.625" customWidth="1"/>
    <col min="10245" max="10245" width="4.625" customWidth="1"/>
    <col min="10246" max="10246" width="2.625" customWidth="1"/>
    <col min="10247" max="10248" width="2.375" customWidth="1"/>
    <col min="10249" max="10252" width="2.625" customWidth="1"/>
    <col min="10253" max="10254" width="2.375" customWidth="1"/>
    <col min="10255" max="10258" width="2.625" customWidth="1"/>
    <col min="10259" max="10260" width="2.375" customWidth="1"/>
    <col min="10261" max="10261" width="2.625" customWidth="1"/>
    <col min="10262" max="10262" width="4.625" customWidth="1"/>
    <col min="10263" max="10263" width="3.625" customWidth="1"/>
    <col min="10264" max="10264" width="2.625" customWidth="1"/>
    <col min="10265" max="10266" width="2.375" customWidth="1"/>
    <col min="10267" max="10269" width="2.625" customWidth="1"/>
    <col min="10270" max="10270" width="50.625" customWidth="1"/>
    <col min="10497" max="10497" width="12.75" customWidth="1"/>
    <col min="10498" max="10500" width="2.625" customWidth="1"/>
    <col min="10501" max="10501" width="4.625" customWidth="1"/>
    <col min="10502" max="10502" width="2.625" customWidth="1"/>
    <col min="10503" max="10504" width="2.375" customWidth="1"/>
    <col min="10505" max="10508" width="2.625" customWidth="1"/>
    <col min="10509" max="10510" width="2.375" customWidth="1"/>
    <col min="10511" max="10514" width="2.625" customWidth="1"/>
    <col min="10515" max="10516" width="2.375" customWidth="1"/>
    <col min="10517" max="10517" width="2.625" customWidth="1"/>
    <col min="10518" max="10518" width="4.625" customWidth="1"/>
    <col min="10519" max="10519" width="3.625" customWidth="1"/>
    <col min="10520" max="10520" width="2.625" customWidth="1"/>
    <col min="10521" max="10522" width="2.375" customWidth="1"/>
    <col min="10523" max="10525" width="2.625" customWidth="1"/>
    <col min="10526" max="10526" width="50.625" customWidth="1"/>
    <col min="10753" max="10753" width="12.75" customWidth="1"/>
    <col min="10754" max="10756" width="2.625" customWidth="1"/>
    <col min="10757" max="10757" width="4.625" customWidth="1"/>
    <col min="10758" max="10758" width="2.625" customWidth="1"/>
    <col min="10759" max="10760" width="2.375" customWidth="1"/>
    <col min="10761" max="10764" width="2.625" customWidth="1"/>
    <col min="10765" max="10766" width="2.375" customWidth="1"/>
    <col min="10767" max="10770" width="2.625" customWidth="1"/>
    <col min="10771" max="10772" width="2.375" customWidth="1"/>
    <col min="10773" max="10773" width="2.625" customWidth="1"/>
    <col min="10774" max="10774" width="4.625" customWidth="1"/>
    <col min="10775" max="10775" width="3.625" customWidth="1"/>
    <col min="10776" max="10776" width="2.625" customWidth="1"/>
    <col min="10777" max="10778" width="2.375" customWidth="1"/>
    <col min="10779" max="10781" width="2.625" customWidth="1"/>
    <col min="10782" max="10782" width="50.625" customWidth="1"/>
    <col min="11009" max="11009" width="12.75" customWidth="1"/>
    <col min="11010" max="11012" width="2.625" customWidth="1"/>
    <col min="11013" max="11013" width="4.625" customWidth="1"/>
    <col min="11014" max="11014" width="2.625" customWidth="1"/>
    <col min="11015" max="11016" width="2.375" customWidth="1"/>
    <col min="11017" max="11020" width="2.625" customWidth="1"/>
    <col min="11021" max="11022" width="2.375" customWidth="1"/>
    <col min="11023" max="11026" width="2.625" customWidth="1"/>
    <col min="11027" max="11028" width="2.375" customWidth="1"/>
    <col min="11029" max="11029" width="2.625" customWidth="1"/>
    <col min="11030" max="11030" width="4.625" customWidth="1"/>
    <col min="11031" max="11031" width="3.625" customWidth="1"/>
    <col min="11032" max="11032" width="2.625" customWidth="1"/>
    <col min="11033" max="11034" width="2.375" customWidth="1"/>
    <col min="11035" max="11037" width="2.625" customWidth="1"/>
    <col min="11038" max="11038" width="50.625" customWidth="1"/>
    <col min="11265" max="11265" width="12.75" customWidth="1"/>
    <col min="11266" max="11268" width="2.625" customWidth="1"/>
    <col min="11269" max="11269" width="4.625" customWidth="1"/>
    <col min="11270" max="11270" width="2.625" customWidth="1"/>
    <col min="11271" max="11272" width="2.375" customWidth="1"/>
    <col min="11273" max="11276" width="2.625" customWidth="1"/>
    <col min="11277" max="11278" width="2.375" customWidth="1"/>
    <col min="11279" max="11282" width="2.625" customWidth="1"/>
    <col min="11283" max="11284" width="2.375" customWidth="1"/>
    <col min="11285" max="11285" width="2.625" customWidth="1"/>
    <col min="11286" max="11286" width="4.625" customWidth="1"/>
    <col min="11287" max="11287" width="3.625" customWidth="1"/>
    <col min="11288" max="11288" width="2.625" customWidth="1"/>
    <col min="11289" max="11290" width="2.375" customWidth="1"/>
    <col min="11291" max="11293" width="2.625" customWidth="1"/>
    <col min="11294" max="11294" width="50.625" customWidth="1"/>
    <col min="11521" max="11521" width="12.75" customWidth="1"/>
    <col min="11522" max="11524" width="2.625" customWidth="1"/>
    <col min="11525" max="11525" width="4.625" customWidth="1"/>
    <col min="11526" max="11526" width="2.625" customWidth="1"/>
    <col min="11527" max="11528" width="2.375" customWidth="1"/>
    <col min="11529" max="11532" width="2.625" customWidth="1"/>
    <col min="11533" max="11534" width="2.375" customWidth="1"/>
    <col min="11535" max="11538" width="2.625" customWidth="1"/>
    <col min="11539" max="11540" width="2.375" customWidth="1"/>
    <col min="11541" max="11541" width="2.625" customWidth="1"/>
    <col min="11542" max="11542" width="4.625" customWidth="1"/>
    <col min="11543" max="11543" width="3.625" customWidth="1"/>
    <col min="11544" max="11544" width="2.625" customWidth="1"/>
    <col min="11545" max="11546" width="2.375" customWidth="1"/>
    <col min="11547" max="11549" width="2.625" customWidth="1"/>
    <col min="11550" max="11550" width="50.625" customWidth="1"/>
    <col min="11777" max="11777" width="12.75" customWidth="1"/>
    <col min="11778" max="11780" width="2.625" customWidth="1"/>
    <col min="11781" max="11781" width="4.625" customWidth="1"/>
    <col min="11782" max="11782" width="2.625" customWidth="1"/>
    <col min="11783" max="11784" width="2.375" customWidth="1"/>
    <col min="11785" max="11788" width="2.625" customWidth="1"/>
    <col min="11789" max="11790" width="2.375" customWidth="1"/>
    <col min="11791" max="11794" width="2.625" customWidth="1"/>
    <col min="11795" max="11796" width="2.375" customWidth="1"/>
    <col min="11797" max="11797" width="2.625" customWidth="1"/>
    <col min="11798" max="11798" width="4.625" customWidth="1"/>
    <col min="11799" max="11799" width="3.625" customWidth="1"/>
    <col min="11800" max="11800" width="2.625" customWidth="1"/>
    <col min="11801" max="11802" width="2.375" customWidth="1"/>
    <col min="11803" max="11805" width="2.625" customWidth="1"/>
    <col min="11806" max="11806" width="50.625" customWidth="1"/>
    <col min="12033" max="12033" width="12.75" customWidth="1"/>
    <col min="12034" max="12036" width="2.625" customWidth="1"/>
    <col min="12037" max="12037" width="4.625" customWidth="1"/>
    <col min="12038" max="12038" width="2.625" customWidth="1"/>
    <col min="12039" max="12040" width="2.375" customWidth="1"/>
    <col min="12041" max="12044" width="2.625" customWidth="1"/>
    <col min="12045" max="12046" width="2.375" customWidth="1"/>
    <col min="12047" max="12050" width="2.625" customWidth="1"/>
    <col min="12051" max="12052" width="2.375" customWidth="1"/>
    <col min="12053" max="12053" width="2.625" customWidth="1"/>
    <col min="12054" max="12054" width="4.625" customWidth="1"/>
    <col min="12055" max="12055" width="3.625" customWidth="1"/>
    <col min="12056" max="12056" width="2.625" customWidth="1"/>
    <col min="12057" max="12058" width="2.375" customWidth="1"/>
    <col min="12059" max="12061" width="2.625" customWidth="1"/>
    <col min="12062" max="12062" width="50.625" customWidth="1"/>
    <col min="12289" max="12289" width="12.75" customWidth="1"/>
    <col min="12290" max="12292" width="2.625" customWidth="1"/>
    <col min="12293" max="12293" width="4.625" customWidth="1"/>
    <col min="12294" max="12294" width="2.625" customWidth="1"/>
    <col min="12295" max="12296" width="2.375" customWidth="1"/>
    <col min="12297" max="12300" width="2.625" customWidth="1"/>
    <col min="12301" max="12302" width="2.375" customWidth="1"/>
    <col min="12303" max="12306" width="2.625" customWidth="1"/>
    <col min="12307" max="12308" width="2.375" customWidth="1"/>
    <col min="12309" max="12309" width="2.625" customWidth="1"/>
    <col min="12310" max="12310" width="4.625" customWidth="1"/>
    <col min="12311" max="12311" width="3.625" customWidth="1"/>
    <col min="12312" max="12312" width="2.625" customWidth="1"/>
    <col min="12313" max="12314" width="2.375" customWidth="1"/>
    <col min="12315" max="12317" width="2.625" customWidth="1"/>
    <col min="12318" max="12318" width="50.625" customWidth="1"/>
    <col min="12545" max="12545" width="12.75" customWidth="1"/>
    <col min="12546" max="12548" width="2.625" customWidth="1"/>
    <col min="12549" max="12549" width="4.625" customWidth="1"/>
    <col min="12550" max="12550" width="2.625" customWidth="1"/>
    <col min="12551" max="12552" width="2.375" customWidth="1"/>
    <col min="12553" max="12556" width="2.625" customWidth="1"/>
    <col min="12557" max="12558" width="2.375" customWidth="1"/>
    <col min="12559" max="12562" width="2.625" customWidth="1"/>
    <col min="12563" max="12564" width="2.375" customWidth="1"/>
    <col min="12565" max="12565" width="2.625" customWidth="1"/>
    <col min="12566" max="12566" width="4.625" customWidth="1"/>
    <col min="12567" max="12567" width="3.625" customWidth="1"/>
    <col min="12568" max="12568" width="2.625" customWidth="1"/>
    <col min="12569" max="12570" width="2.375" customWidth="1"/>
    <col min="12571" max="12573" width="2.625" customWidth="1"/>
    <col min="12574" max="12574" width="50.625" customWidth="1"/>
    <col min="12801" max="12801" width="12.75" customWidth="1"/>
    <col min="12802" max="12804" width="2.625" customWidth="1"/>
    <col min="12805" max="12805" width="4.625" customWidth="1"/>
    <col min="12806" max="12806" width="2.625" customWidth="1"/>
    <col min="12807" max="12808" width="2.375" customWidth="1"/>
    <col min="12809" max="12812" width="2.625" customWidth="1"/>
    <col min="12813" max="12814" width="2.375" customWidth="1"/>
    <col min="12815" max="12818" width="2.625" customWidth="1"/>
    <col min="12819" max="12820" width="2.375" customWidth="1"/>
    <col min="12821" max="12821" width="2.625" customWidth="1"/>
    <col min="12822" max="12822" width="4.625" customWidth="1"/>
    <col min="12823" max="12823" width="3.625" customWidth="1"/>
    <col min="12824" max="12824" width="2.625" customWidth="1"/>
    <col min="12825" max="12826" width="2.375" customWidth="1"/>
    <col min="12827" max="12829" width="2.625" customWidth="1"/>
    <col min="12830" max="12830" width="50.625" customWidth="1"/>
    <col min="13057" max="13057" width="12.75" customWidth="1"/>
    <col min="13058" max="13060" width="2.625" customWidth="1"/>
    <col min="13061" max="13061" width="4.625" customWidth="1"/>
    <col min="13062" max="13062" width="2.625" customWidth="1"/>
    <col min="13063" max="13064" width="2.375" customWidth="1"/>
    <col min="13065" max="13068" width="2.625" customWidth="1"/>
    <col min="13069" max="13070" width="2.375" customWidth="1"/>
    <col min="13071" max="13074" width="2.625" customWidth="1"/>
    <col min="13075" max="13076" width="2.375" customWidth="1"/>
    <col min="13077" max="13077" width="2.625" customWidth="1"/>
    <col min="13078" max="13078" width="4.625" customWidth="1"/>
    <col min="13079" max="13079" width="3.625" customWidth="1"/>
    <col min="13080" max="13080" width="2.625" customWidth="1"/>
    <col min="13081" max="13082" width="2.375" customWidth="1"/>
    <col min="13083" max="13085" width="2.625" customWidth="1"/>
    <col min="13086" max="13086" width="50.625" customWidth="1"/>
    <col min="13313" max="13313" width="12.75" customWidth="1"/>
    <col min="13314" max="13316" width="2.625" customWidth="1"/>
    <col min="13317" max="13317" width="4.625" customWidth="1"/>
    <col min="13318" max="13318" width="2.625" customWidth="1"/>
    <col min="13319" max="13320" width="2.375" customWidth="1"/>
    <col min="13321" max="13324" width="2.625" customWidth="1"/>
    <col min="13325" max="13326" width="2.375" customWidth="1"/>
    <col min="13327" max="13330" width="2.625" customWidth="1"/>
    <col min="13331" max="13332" width="2.375" customWidth="1"/>
    <col min="13333" max="13333" width="2.625" customWidth="1"/>
    <col min="13334" max="13334" width="4.625" customWidth="1"/>
    <col min="13335" max="13335" width="3.625" customWidth="1"/>
    <col min="13336" max="13336" width="2.625" customWidth="1"/>
    <col min="13337" max="13338" width="2.375" customWidth="1"/>
    <col min="13339" max="13341" width="2.625" customWidth="1"/>
    <col min="13342" max="13342" width="50.625" customWidth="1"/>
    <col min="13569" max="13569" width="12.75" customWidth="1"/>
    <col min="13570" max="13572" width="2.625" customWidth="1"/>
    <col min="13573" max="13573" width="4.625" customWidth="1"/>
    <col min="13574" max="13574" width="2.625" customWidth="1"/>
    <col min="13575" max="13576" width="2.375" customWidth="1"/>
    <col min="13577" max="13580" width="2.625" customWidth="1"/>
    <col min="13581" max="13582" width="2.375" customWidth="1"/>
    <col min="13583" max="13586" width="2.625" customWidth="1"/>
    <col min="13587" max="13588" width="2.375" customWidth="1"/>
    <col min="13589" max="13589" width="2.625" customWidth="1"/>
    <col min="13590" max="13590" width="4.625" customWidth="1"/>
    <col min="13591" max="13591" width="3.625" customWidth="1"/>
    <col min="13592" max="13592" width="2.625" customWidth="1"/>
    <col min="13593" max="13594" width="2.375" customWidth="1"/>
    <col min="13595" max="13597" width="2.625" customWidth="1"/>
    <col min="13598" max="13598" width="50.625" customWidth="1"/>
    <col min="13825" max="13825" width="12.75" customWidth="1"/>
    <col min="13826" max="13828" width="2.625" customWidth="1"/>
    <col min="13829" max="13829" width="4.625" customWidth="1"/>
    <col min="13830" max="13830" width="2.625" customWidth="1"/>
    <col min="13831" max="13832" width="2.375" customWidth="1"/>
    <col min="13833" max="13836" width="2.625" customWidth="1"/>
    <col min="13837" max="13838" width="2.375" customWidth="1"/>
    <col min="13839" max="13842" width="2.625" customWidth="1"/>
    <col min="13843" max="13844" width="2.375" customWidth="1"/>
    <col min="13845" max="13845" width="2.625" customWidth="1"/>
    <col min="13846" max="13846" width="4.625" customWidth="1"/>
    <col min="13847" max="13847" width="3.625" customWidth="1"/>
    <col min="13848" max="13848" width="2.625" customWidth="1"/>
    <col min="13849" max="13850" width="2.375" customWidth="1"/>
    <col min="13851" max="13853" width="2.625" customWidth="1"/>
    <col min="13854" max="13854" width="50.625" customWidth="1"/>
    <col min="14081" max="14081" width="12.75" customWidth="1"/>
    <col min="14082" max="14084" width="2.625" customWidth="1"/>
    <col min="14085" max="14085" width="4.625" customWidth="1"/>
    <col min="14086" max="14086" width="2.625" customWidth="1"/>
    <col min="14087" max="14088" width="2.375" customWidth="1"/>
    <col min="14089" max="14092" width="2.625" customWidth="1"/>
    <col min="14093" max="14094" width="2.375" customWidth="1"/>
    <col min="14095" max="14098" width="2.625" customWidth="1"/>
    <col min="14099" max="14100" width="2.375" customWidth="1"/>
    <col min="14101" max="14101" width="2.625" customWidth="1"/>
    <col min="14102" max="14102" width="4.625" customWidth="1"/>
    <col min="14103" max="14103" width="3.625" customWidth="1"/>
    <col min="14104" max="14104" width="2.625" customWidth="1"/>
    <col min="14105" max="14106" width="2.375" customWidth="1"/>
    <col min="14107" max="14109" width="2.625" customWidth="1"/>
    <col min="14110" max="14110" width="50.625" customWidth="1"/>
    <col min="14337" max="14337" width="12.75" customWidth="1"/>
    <col min="14338" max="14340" width="2.625" customWidth="1"/>
    <col min="14341" max="14341" width="4.625" customWidth="1"/>
    <col min="14342" max="14342" width="2.625" customWidth="1"/>
    <col min="14343" max="14344" width="2.375" customWidth="1"/>
    <col min="14345" max="14348" width="2.625" customWidth="1"/>
    <col min="14349" max="14350" width="2.375" customWidth="1"/>
    <col min="14351" max="14354" width="2.625" customWidth="1"/>
    <col min="14355" max="14356" width="2.375" customWidth="1"/>
    <col min="14357" max="14357" width="2.625" customWidth="1"/>
    <col min="14358" max="14358" width="4.625" customWidth="1"/>
    <col min="14359" max="14359" width="3.625" customWidth="1"/>
    <col min="14360" max="14360" width="2.625" customWidth="1"/>
    <col min="14361" max="14362" width="2.375" customWidth="1"/>
    <col min="14363" max="14365" width="2.625" customWidth="1"/>
    <col min="14366" max="14366" width="50.625" customWidth="1"/>
    <col min="14593" max="14593" width="12.75" customWidth="1"/>
    <col min="14594" max="14596" width="2.625" customWidth="1"/>
    <col min="14597" max="14597" width="4.625" customWidth="1"/>
    <col min="14598" max="14598" width="2.625" customWidth="1"/>
    <col min="14599" max="14600" width="2.375" customWidth="1"/>
    <col min="14601" max="14604" width="2.625" customWidth="1"/>
    <col min="14605" max="14606" width="2.375" customWidth="1"/>
    <col min="14607" max="14610" width="2.625" customWidth="1"/>
    <col min="14611" max="14612" width="2.375" customWidth="1"/>
    <col min="14613" max="14613" width="2.625" customWidth="1"/>
    <col min="14614" max="14614" width="4.625" customWidth="1"/>
    <col min="14615" max="14615" width="3.625" customWidth="1"/>
    <col min="14616" max="14616" width="2.625" customWidth="1"/>
    <col min="14617" max="14618" width="2.375" customWidth="1"/>
    <col min="14619" max="14621" width="2.625" customWidth="1"/>
    <col min="14622" max="14622" width="50.625" customWidth="1"/>
    <col min="14849" max="14849" width="12.75" customWidth="1"/>
    <col min="14850" max="14852" width="2.625" customWidth="1"/>
    <col min="14853" max="14853" width="4.625" customWidth="1"/>
    <col min="14854" max="14854" width="2.625" customWidth="1"/>
    <col min="14855" max="14856" width="2.375" customWidth="1"/>
    <col min="14857" max="14860" width="2.625" customWidth="1"/>
    <col min="14861" max="14862" width="2.375" customWidth="1"/>
    <col min="14863" max="14866" width="2.625" customWidth="1"/>
    <col min="14867" max="14868" width="2.375" customWidth="1"/>
    <col min="14869" max="14869" width="2.625" customWidth="1"/>
    <col min="14870" max="14870" width="4.625" customWidth="1"/>
    <col min="14871" max="14871" width="3.625" customWidth="1"/>
    <col min="14872" max="14872" width="2.625" customWidth="1"/>
    <col min="14873" max="14874" width="2.375" customWidth="1"/>
    <col min="14875" max="14877" width="2.625" customWidth="1"/>
    <col min="14878" max="14878" width="50.625" customWidth="1"/>
    <col min="15105" max="15105" width="12.75" customWidth="1"/>
    <col min="15106" max="15108" width="2.625" customWidth="1"/>
    <col min="15109" max="15109" width="4.625" customWidth="1"/>
    <col min="15110" max="15110" width="2.625" customWidth="1"/>
    <col min="15111" max="15112" width="2.375" customWidth="1"/>
    <col min="15113" max="15116" width="2.625" customWidth="1"/>
    <col min="15117" max="15118" width="2.375" customWidth="1"/>
    <col min="15119" max="15122" width="2.625" customWidth="1"/>
    <col min="15123" max="15124" width="2.375" customWidth="1"/>
    <col min="15125" max="15125" width="2.625" customWidth="1"/>
    <col min="15126" max="15126" width="4.625" customWidth="1"/>
    <col min="15127" max="15127" width="3.625" customWidth="1"/>
    <col min="15128" max="15128" width="2.625" customWidth="1"/>
    <col min="15129" max="15130" width="2.375" customWidth="1"/>
    <col min="15131" max="15133" width="2.625" customWidth="1"/>
    <col min="15134" max="15134" width="50.625" customWidth="1"/>
    <col min="15361" max="15361" width="12.75" customWidth="1"/>
    <col min="15362" max="15364" width="2.625" customWidth="1"/>
    <col min="15365" max="15365" width="4.625" customWidth="1"/>
    <col min="15366" max="15366" width="2.625" customWidth="1"/>
    <col min="15367" max="15368" width="2.375" customWidth="1"/>
    <col min="15369" max="15372" width="2.625" customWidth="1"/>
    <col min="15373" max="15374" width="2.375" customWidth="1"/>
    <col min="15375" max="15378" width="2.625" customWidth="1"/>
    <col min="15379" max="15380" width="2.375" customWidth="1"/>
    <col min="15381" max="15381" width="2.625" customWidth="1"/>
    <col min="15382" max="15382" width="4.625" customWidth="1"/>
    <col min="15383" max="15383" width="3.625" customWidth="1"/>
    <col min="15384" max="15384" width="2.625" customWidth="1"/>
    <col min="15385" max="15386" width="2.375" customWidth="1"/>
    <col min="15387" max="15389" width="2.625" customWidth="1"/>
    <col min="15390" max="15390" width="50.625" customWidth="1"/>
    <col min="15617" max="15617" width="12.75" customWidth="1"/>
    <col min="15618" max="15620" width="2.625" customWidth="1"/>
    <col min="15621" max="15621" width="4.625" customWidth="1"/>
    <col min="15622" max="15622" width="2.625" customWidth="1"/>
    <col min="15623" max="15624" width="2.375" customWidth="1"/>
    <col min="15625" max="15628" width="2.625" customWidth="1"/>
    <col min="15629" max="15630" width="2.375" customWidth="1"/>
    <col min="15631" max="15634" width="2.625" customWidth="1"/>
    <col min="15635" max="15636" width="2.375" customWidth="1"/>
    <col min="15637" max="15637" width="2.625" customWidth="1"/>
    <col min="15638" max="15638" width="4.625" customWidth="1"/>
    <col min="15639" max="15639" width="3.625" customWidth="1"/>
    <col min="15640" max="15640" width="2.625" customWidth="1"/>
    <col min="15641" max="15642" width="2.375" customWidth="1"/>
    <col min="15643" max="15645" width="2.625" customWidth="1"/>
    <col min="15646" max="15646" width="50.625" customWidth="1"/>
    <col min="15873" max="15873" width="12.75" customWidth="1"/>
    <col min="15874" max="15876" width="2.625" customWidth="1"/>
    <col min="15877" max="15877" width="4.625" customWidth="1"/>
    <col min="15878" max="15878" width="2.625" customWidth="1"/>
    <col min="15879" max="15880" width="2.375" customWidth="1"/>
    <col min="15881" max="15884" width="2.625" customWidth="1"/>
    <col min="15885" max="15886" width="2.375" customWidth="1"/>
    <col min="15887" max="15890" width="2.625" customWidth="1"/>
    <col min="15891" max="15892" width="2.375" customWidth="1"/>
    <col min="15893" max="15893" width="2.625" customWidth="1"/>
    <col min="15894" max="15894" width="4.625" customWidth="1"/>
    <col min="15895" max="15895" width="3.625" customWidth="1"/>
    <col min="15896" max="15896" width="2.625" customWidth="1"/>
    <col min="15897" max="15898" width="2.375" customWidth="1"/>
    <col min="15899" max="15901" width="2.625" customWidth="1"/>
    <col min="15902" max="15902" width="50.625" customWidth="1"/>
    <col min="16129" max="16129" width="12.75" customWidth="1"/>
    <col min="16130" max="16132" width="2.625" customWidth="1"/>
    <col min="16133" max="16133" width="4.625" customWidth="1"/>
    <col min="16134" max="16134" width="2.625" customWidth="1"/>
    <col min="16135" max="16136" width="2.375" customWidth="1"/>
    <col min="16137" max="16140" width="2.625" customWidth="1"/>
    <col min="16141" max="16142" width="2.375" customWidth="1"/>
    <col min="16143" max="16146" width="2.625" customWidth="1"/>
    <col min="16147" max="16148" width="2.375" customWidth="1"/>
    <col min="16149" max="16149" width="2.625" customWidth="1"/>
    <col min="16150" max="16150" width="4.625" customWidth="1"/>
    <col min="16151" max="16151" width="3.625" customWidth="1"/>
    <col min="16152" max="16152" width="2.625" customWidth="1"/>
    <col min="16153" max="16154" width="2.375" customWidth="1"/>
    <col min="16155" max="16157" width="2.625" customWidth="1"/>
    <col min="16158" max="16158" width="50.625" customWidth="1"/>
  </cols>
  <sheetData>
    <row r="1" spans="1:30" s="364" customFormat="1" ht="21" customHeight="1">
      <c r="AC1" s="365" t="s">
        <v>664</v>
      </c>
    </row>
    <row r="2" spans="1:30" s="364" customFormat="1" ht="27" customHeight="1">
      <c r="A2" s="856" t="s">
        <v>768</v>
      </c>
      <c r="B2" s="856"/>
      <c r="C2" s="856"/>
      <c r="D2" s="856"/>
      <c r="E2" s="856"/>
      <c r="F2" s="856"/>
      <c r="G2" s="856"/>
      <c r="H2" s="856"/>
      <c r="I2" s="856"/>
      <c r="J2" s="856"/>
      <c r="K2" s="856"/>
      <c r="L2" s="856"/>
      <c r="M2" s="856"/>
      <c r="N2" s="856"/>
      <c r="O2" s="856"/>
      <c r="P2" s="856"/>
      <c r="Q2" s="856"/>
      <c r="R2" s="856"/>
      <c r="S2" s="856"/>
      <c r="T2" s="856"/>
      <c r="U2" s="856"/>
      <c r="V2" s="856"/>
      <c r="W2" s="856"/>
      <c r="X2" s="856"/>
      <c r="Y2" s="856"/>
      <c r="Z2" s="856"/>
      <c r="AA2" s="856"/>
      <c r="AB2" s="856"/>
      <c r="AC2" s="856"/>
    </row>
    <row r="3" spans="1:30" s="364" customFormat="1" ht="14.1" customHeight="1">
      <c r="A3" s="1296" t="s">
        <v>665</v>
      </c>
      <c r="B3" s="1296"/>
      <c r="C3" s="1296"/>
      <c r="D3" s="1296"/>
      <c r="E3" s="1296"/>
      <c r="F3" s="1296"/>
      <c r="G3" s="1296"/>
      <c r="H3" s="1296"/>
      <c r="I3" s="1296"/>
      <c r="J3" s="1296"/>
      <c r="K3" s="1296"/>
      <c r="L3" s="1296"/>
      <c r="M3" s="1296"/>
      <c r="N3" s="1296"/>
      <c r="O3" s="1296"/>
      <c r="P3" s="1296"/>
      <c r="Q3" s="1296"/>
      <c r="R3" s="1296"/>
      <c r="S3" s="1296"/>
      <c r="T3" s="1296"/>
      <c r="U3" s="1296"/>
      <c r="V3" s="1296"/>
      <c r="W3" s="1296"/>
      <c r="X3" s="1296"/>
      <c r="Y3" s="1296"/>
      <c r="Z3" s="1296"/>
      <c r="AA3" s="1296"/>
      <c r="AB3" s="1296"/>
      <c r="AC3" s="1296"/>
    </row>
    <row r="4" spans="1:30" s="364" customFormat="1" ht="20.100000000000001" customHeight="1" thickBot="1">
      <c r="A4" s="367"/>
      <c r="B4" s="367"/>
      <c r="C4" s="367"/>
      <c r="D4" s="367"/>
      <c r="E4" s="367"/>
      <c r="F4" s="367"/>
      <c r="G4" s="367"/>
      <c r="H4" s="367"/>
      <c r="I4" s="367"/>
      <c r="J4" s="367"/>
      <c r="K4" s="367"/>
      <c r="L4" s="367"/>
      <c r="M4" s="367"/>
      <c r="N4" s="367"/>
      <c r="O4" s="367"/>
      <c r="P4" s="367"/>
      <c r="Q4" s="367"/>
      <c r="R4" s="367"/>
      <c r="S4" s="367"/>
      <c r="T4" s="367"/>
      <c r="U4" s="367"/>
      <c r="V4" s="367"/>
      <c r="W4" s="367"/>
      <c r="X4" s="373"/>
      <c r="Y4" s="373"/>
      <c r="Z4" s="851"/>
      <c r="AA4" s="851"/>
      <c r="AB4" s="851"/>
      <c r="AC4" s="369"/>
    </row>
    <row r="5" spans="1:30" s="364" customFormat="1" ht="24.95" customHeight="1">
      <c r="A5" s="859" t="s">
        <v>199</v>
      </c>
      <c r="B5" s="860"/>
      <c r="C5" s="860"/>
      <c r="D5" s="861" t="str">
        <f>IF('調査票（水道水）'!D5="","",'調査票（水道水）'!D5)</f>
        <v/>
      </c>
      <c r="E5" s="862"/>
      <c r="F5" s="862"/>
      <c r="G5" s="862"/>
      <c r="H5" s="862"/>
      <c r="I5" s="862"/>
      <c r="J5" s="862"/>
      <c r="K5" s="862"/>
      <c r="L5" s="862"/>
      <c r="M5" s="862"/>
      <c r="N5" s="862"/>
      <c r="O5" s="862"/>
      <c r="P5" s="862"/>
      <c r="Q5" s="862"/>
      <c r="R5" s="862"/>
      <c r="S5" s="862"/>
      <c r="T5" s="862"/>
      <c r="U5" s="862"/>
      <c r="V5" s="862"/>
      <c r="W5" s="862"/>
      <c r="X5" s="862"/>
      <c r="Y5" s="862"/>
      <c r="Z5" s="862"/>
      <c r="AA5" s="862"/>
      <c r="AB5" s="862"/>
      <c r="AC5" s="863"/>
      <c r="AD5" s="630" t="s">
        <v>880</v>
      </c>
    </row>
    <row r="6" spans="1:30" s="364" customFormat="1" ht="24.95" customHeight="1">
      <c r="A6" s="864" t="s">
        <v>200</v>
      </c>
      <c r="B6" s="865"/>
      <c r="C6" s="866"/>
      <c r="D6" s="867"/>
      <c r="E6" s="868"/>
      <c r="F6" s="868"/>
      <c r="G6" s="868"/>
      <c r="H6" s="868"/>
      <c r="I6" s="868"/>
      <c r="J6" s="868"/>
      <c r="K6" s="868"/>
      <c r="L6" s="868"/>
      <c r="M6" s="868"/>
      <c r="N6" s="869"/>
      <c r="O6" s="766" t="s">
        <v>246</v>
      </c>
      <c r="P6" s="767"/>
      <c r="Q6" s="767"/>
      <c r="R6" s="767"/>
      <c r="S6" s="767"/>
      <c r="T6" s="768"/>
      <c r="U6" s="870"/>
      <c r="V6" s="769"/>
      <c r="W6" s="769"/>
      <c r="X6" s="769"/>
      <c r="Y6" s="769"/>
      <c r="Z6" s="769"/>
      <c r="AA6" s="769"/>
      <c r="AB6" s="769"/>
      <c r="AC6" s="871"/>
      <c r="AD6" s="641"/>
    </row>
    <row r="7" spans="1:30" s="364" customFormat="1" ht="12.6" customHeight="1">
      <c r="A7" s="917" t="s">
        <v>627</v>
      </c>
      <c r="B7" s="918"/>
      <c r="C7" s="918"/>
      <c r="D7" s="774"/>
      <c r="E7" s="775"/>
      <c r="F7" s="775"/>
      <c r="G7" s="775"/>
      <c r="H7" s="775"/>
      <c r="I7" s="775"/>
      <c r="J7" s="775"/>
      <c r="K7" s="775"/>
      <c r="L7" s="775"/>
      <c r="M7" s="775"/>
      <c r="N7" s="775"/>
      <c r="O7" s="775"/>
      <c r="P7" s="751" t="s">
        <v>197</v>
      </c>
      <c r="Q7" s="754"/>
      <c r="R7" s="754" t="s">
        <v>198</v>
      </c>
      <c r="S7" s="1095"/>
      <c r="T7" s="1096"/>
      <c r="U7" s="1096"/>
      <c r="V7" s="1096"/>
      <c r="W7" s="1096"/>
      <c r="X7" s="1279"/>
      <c r="Y7" s="1221" t="s">
        <v>247</v>
      </c>
      <c r="Z7" s="1222"/>
      <c r="AA7" s="1225"/>
      <c r="AB7" s="1226"/>
      <c r="AC7" s="1227"/>
      <c r="AD7" s="896" t="s">
        <v>773</v>
      </c>
    </row>
    <row r="8" spans="1:30" s="364" customFormat="1" ht="12.6" customHeight="1">
      <c r="A8" s="1165"/>
      <c r="B8" s="1166"/>
      <c r="C8" s="1166"/>
      <c r="D8" s="776"/>
      <c r="E8" s="777"/>
      <c r="F8" s="777"/>
      <c r="G8" s="777"/>
      <c r="H8" s="777"/>
      <c r="I8" s="777"/>
      <c r="J8" s="777"/>
      <c r="K8" s="777"/>
      <c r="L8" s="777"/>
      <c r="M8" s="777"/>
      <c r="N8" s="777"/>
      <c r="O8" s="777"/>
      <c r="P8" s="753"/>
      <c r="Q8" s="755"/>
      <c r="R8" s="755"/>
      <c r="S8" s="1097"/>
      <c r="T8" s="1097"/>
      <c r="U8" s="1097"/>
      <c r="V8" s="1097"/>
      <c r="W8" s="1097"/>
      <c r="X8" s="1280"/>
      <c r="Y8" s="1223"/>
      <c r="Z8" s="1224"/>
      <c r="AA8" s="1228"/>
      <c r="AB8" s="1229"/>
      <c r="AC8" s="1230"/>
      <c r="AD8" s="897"/>
    </row>
    <row r="9" spans="1:30" s="364" customFormat="1" ht="21.95" customHeight="1">
      <c r="A9" s="1033" t="s">
        <v>440</v>
      </c>
      <c r="B9" s="1034"/>
      <c r="C9" s="1035"/>
      <c r="D9" s="763"/>
      <c r="E9" s="764"/>
      <c r="F9" s="764"/>
      <c r="G9" s="764"/>
      <c r="H9" s="764"/>
      <c r="I9" s="764"/>
      <c r="J9" s="764"/>
      <c r="K9" s="764"/>
      <c r="L9" s="764"/>
      <c r="M9" s="764"/>
      <c r="N9" s="764"/>
      <c r="O9" s="764"/>
      <c r="P9" s="764"/>
      <c r="Q9" s="764"/>
      <c r="R9" s="764"/>
      <c r="S9" s="764"/>
      <c r="T9" s="764"/>
      <c r="U9" s="764"/>
      <c r="V9" s="764"/>
      <c r="W9" s="764"/>
      <c r="X9" s="764"/>
      <c r="Y9" s="764"/>
      <c r="Z9" s="764"/>
      <c r="AA9" s="764"/>
      <c r="AB9" s="764"/>
      <c r="AC9" s="1210"/>
      <c r="AD9" s="645"/>
    </row>
    <row r="10" spans="1:30" s="364" customFormat="1" ht="21.95" customHeight="1">
      <c r="A10" s="1033" t="s">
        <v>441</v>
      </c>
      <c r="B10" s="1034"/>
      <c r="C10" s="1035"/>
      <c r="D10" s="763"/>
      <c r="E10" s="764"/>
      <c r="F10" s="764"/>
      <c r="G10" s="764"/>
      <c r="H10" s="764"/>
      <c r="I10" s="764"/>
      <c r="J10" s="764"/>
      <c r="K10" s="764" t="s">
        <v>442</v>
      </c>
      <c r="L10" s="764"/>
      <c r="M10" s="764"/>
      <c r="N10" s="764"/>
      <c r="O10" s="764"/>
      <c r="P10" s="764"/>
      <c r="Q10" s="764"/>
      <c r="R10" s="764"/>
      <c r="S10" s="764"/>
      <c r="T10" s="764"/>
      <c r="U10" s="764"/>
      <c r="V10" s="1211" t="s">
        <v>443</v>
      </c>
      <c r="W10" s="1211"/>
      <c r="X10" s="1211"/>
      <c r="Y10" s="1211"/>
      <c r="Z10" s="1211"/>
      <c r="AA10" s="1211"/>
      <c r="AB10" s="1211"/>
      <c r="AC10" s="1212"/>
      <c r="AD10" s="645"/>
    </row>
    <row r="11" spans="1:30" s="364" customFormat="1" ht="21.95" customHeight="1">
      <c r="A11" s="1033" t="s">
        <v>628</v>
      </c>
      <c r="B11" s="1034"/>
      <c r="C11" s="1035"/>
      <c r="D11" s="763"/>
      <c r="E11" s="764"/>
      <c r="F11" s="764"/>
      <c r="G11" s="764"/>
      <c r="H11" s="764"/>
      <c r="I11" s="764"/>
      <c r="J11" s="761" t="s">
        <v>629</v>
      </c>
      <c r="K11" s="761"/>
      <c r="L11" s="442" t="s">
        <v>630</v>
      </c>
      <c r="M11" s="764"/>
      <c r="N11" s="764"/>
      <c r="O11" s="764"/>
      <c r="P11" s="764"/>
      <c r="Q11" s="761" t="s">
        <v>631</v>
      </c>
      <c r="R11" s="761"/>
      <c r="S11" s="442" t="s">
        <v>632</v>
      </c>
      <c r="T11" s="764">
        <f>D11*M11</f>
        <v>0</v>
      </c>
      <c r="U11" s="764"/>
      <c r="V11" s="764"/>
      <c r="W11" s="764"/>
      <c r="X11" s="764"/>
      <c r="Y11" s="1231" t="s">
        <v>629</v>
      </c>
      <c r="Z11" s="1231"/>
      <c r="AA11" s="1231"/>
      <c r="AB11" s="1231"/>
      <c r="AC11" s="1232"/>
      <c r="AD11" s="645"/>
    </row>
    <row r="12" spans="1:30" s="364" customFormat="1" ht="21.95" customHeight="1">
      <c r="A12" s="1233" t="s">
        <v>633</v>
      </c>
      <c r="B12" s="1183"/>
      <c r="C12" s="1184"/>
      <c r="D12" s="763"/>
      <c r="E12" s="764"/>
      <c r="F12" s="764"/>
      <c r="G12" s="764"/>
      <c r="H12" s="764"/>
      <c r="I12" s="764"/>
      <c r="J12" s="764"/>
      <c r="K12" s="764"/>
      <c r="L12" s="760" t="s">
        <v>634</v>
      </c>
      <c r="M12" s="761"/>
      <c r="N12" s="761"/>
      <c r="O12" s="761"/>
      <c r="P12" s="761"/>
      <c r="Q12" s="762"/>
      <c r="R12" s="1281"/>
      <c r="S12" s="1282"/>
      <c r="T12" s="1282"/>
      <c r="U12" s="1038"/>
      <c r="V12" s="1038"/>
      <c r="W12" s="1038"/>
      <c r="X12" s="1038"/>
      <c r="Y12" s="1038"/>
      <c r="Z12" s="1038"/>
      <c r="AA12" s="1038"/>
      <c r="AB12" s="1038"/>
      <c r="AC12" s="1283"/>
      <c r="AD12" s="645" t="s">
        <v>659</v>
      </c>
    </row>
    <row r="13" spans="1:30" s="364" customFormat="1" ht="21.95" customHeight="1">
      <c r="A13" s="1033" t="s">
        <v>635</v>
      </c>
      <c r="B13" s="1034"/>
      <c r="C13" s="1035"/>
      <c r="D13" s="763"/>
      <c r="E13" s="764"/>
      <c r="F13" s="764"/>
      <c r="G13" s="764"/>
      <c r="H13" s="764"/>
      <c r="I13" s="764"/>
      <c r="J13" s="764"/>
      <c r="K13" s="764"/>
      <c r="L13" s="442"/>
      <c r="M13" s="764"/>
      <c r="N13" s="764"/>
      <c r="O13" s="764"/>
      <c r="P13" s="764"/>
      <c r="Q13" s="764"/>
      <c r="R13" s="764"/>
      <c r="S13" s="764"/>
      <c r="T13" s="764"/>
      <c r="U13" s="764"/>
      <c r="V13" s="764"/>
      <c r="W13" s="764"/>
      <c r="X13" s="764"/>
      <c r="Y13" s="1231"/>
      <c r="Z13" s="1231"/>
      <c r="AA13" s="1231"/>
      <c r="AB13" s="1231"/>
      <c r="AC13" s="1232"/>
      <c r="AD13" s="645" t="s">
        <v>242</v>
      </c>
    </row>
    <row r="14" spans="1:30" s="364" customFormat="1" ht="21.95" customHeight="1">
      <c r="A14" s="1234" t="s">
        <v>636</v>
      </c>
      <c r="B14" s="1235"/>
      <c r="C14" s="1236"/>
      <c r="D14" s="1237" t="s">
        <v>637</v>
      </c>
      <c r="E14" s="1238"/>
      <c r="F14" s="1239"/>
      <c r="G14" s="1239"/>
      <c r="H14" s="1239"/>
      <c r="I14" s="1239"/>
      <c r="J14" s="1239"/>
      <c r="K14" s="1239"/>
      <c r="L14" s="1242" t="s">
        <v>802</v>
      </c>
      <c r="M14" s="1243"/>
      <c r="N14" s="1243"/>
      <c r="O14" s="1243"/>
      <c r="P14" s="1242"/>
      <c r="Q14" s="1244"/>
      <c r="R14" s="1244"/>
      <c r="S14" s="1244"/>
      <c r="T14" s="1244"/>
      <c r="U14" s="1240" t="s">
        <v>836</v>
      </c>
      <c r="V14" s="1240"/>
      <c r="W14" s="1240"/>
      <c r="X14" s="1240"/>
      <c r="Y14" s="1240"/>
      <c r="Z14" s="1240"/>
      <c r="AA14" s="1240"/>
      <c r="AB14" s="1240"/>
      <c r="AC14" s="1241"/>
      <c r="AD14" s="653"/>
    </row>
    <row r="15" spans="1:30" s="364" customFormat="1" ht="21.95" customHeight="1" thickBot="1">
      <c r="A15" s="1161" t="s">
        <v>248</v>
      </c>
      <c r="B15" s="1162"/>
      <c r="C15" s="1162"/>
      <c r="D15" s="1162"/>
      <c r="E15" s="1162"/>
      <c r="F15" s="1162"/>
      <c r="G15" s="1162"/>
      <c r="H15" s="1162"/>
      <c r="I15" s="1162"/>
      <c r="J15" s="1162"/>
      <c r="K15" s="1162"/>
      <c r="L15" s="1162"/>
      <c r="M15" s="1162"/>
      <c r="N15" s="1162"/>
      <c r="O15" s="1162"/>
      <c r="P15" s="1162"/>
      <c r="Q15" s="1162"/>
      <c r="R15" s="1162"/>
      <c r="S15" s="1162"/>
      <c r="T15" s="1163"/>
      <c r="U15" s="1164"/>
      <c r="V15" s="1024"/>
      <c r="W15" s="1024"/>
      <c r="X15" s="1024"/>
      <c r="Y15" s="1024"/>
      <c r="Z15" s="1024"/>
      <c r="AA15" s="1024"/>
      <c r="AB15" s="1024"/>
      <c r="AC15" s="1025"/>
      <c r="AD15" s="645" t="s">
        <v>242</v>
      </c>
    </row>
    <row r="16" spans="1:30" s="364" customFormat="1" ht="21.95" customHeight="1" thickTop="1">
      <c r="A16" s="1252" t="s">
        <v>638</v>
      </c>
      <c r="B16" s="901"/>
      <c r="C16" s="902"/>
      <c r="D16" s="1253" t="s">
        <v>639</v>
      </c>
      <c r="E16" s="1254"/>
      <c r="F16" s="1254"/>
      <c r="G16" s="1254"/>
      <c r="H16" s="1254"/>
      <c r="I16" s="1254"/>
      <c r="J16" s="1254"/>
      <c r="K16" s="1254"/>
      <c r="L16" s="1254"/>
      <c r="M16" s="1254"/>
      <c r="N16" s="1254"/>
      <c r="O16" s="1254"/>
      <c r="P16" s="1254"/>
      <c r="Q16" s="1254"/>
      <c r="R16" s="1254"/>
      <c r="S16" s="1254"/>
      <c r="T16" s="1254"/>
      <c r="U16" s="1254"/>
      <c r="V16" s="1254"/>
      <c r="W16" s="1255"/>
      <c r="X16" s="1253" t="s">
        <v>210</v>
      </c>
      <c r="Y16" s="1254"/>
      <c r="Z16" s="1254"/>
      <c r="AA16" s="1254"/>
      <c r="AB16" s="1254"/>
      <c r="AC16" s="1256"/>
      <c r="AD16" s="654"/>
    </row>
    <row r="17" spans="1:33" s="364" customFormat="1" ht="5.25" customHeight="1">
      <c r="A17" s="1297" t="s">
        <v>666</v>
      </c>
      <c r="B17" s="955"/>
      <c r="C17" s="1298"/>
      <c r="D17" s="443"/>
      <c r="E17" s="444"/>
      <c r="F17" s="444"/>
      <c r="G17" s="444"/>
      <c r="H17" s="444"/>
      <c r="I17" s="444"/>
      <c r="J17" s="444"/>
      <c r="K17" s="444"/>
      <c r="L17" s="444"/>
      <c r="M17" s="444"/>
      <c r="N17" s="444"/>
      <c r="O17" s="444"/>
      <c r="P17" s="444"/>
      <c r="Q17" s="444"/>
      <c r="R17" s="444"/>
      <c r="S17" s="444"/>
      <c r="T17" s="473"/>
      <c r="U17" s="473"/>
      <c r="V17" s="473"/>
      <c r="W17" s="445"/>
      <c r="X17" s="822" t="s">
        <v>667</v>
      </c>
      <c r="Y17" s="822"/>
      <c r="Z17" s="822"/>
      <c r="AA17" s="822"/>
      <c r="AB17" s="822"/>
      <c r="AC17" s="823"/>
      <c r="AD17" s="654"/>
    </row>
    <row r="18" spans="1:33" s="364" customFormat="1" ht="15.95" customHeight="1">
      <c r="A18" s="1299"/>
      <c r="B18" s="989"/>
      <c r="C18" s="1300"/>
      <c r="D18" s="446"/>
      <c r="E18" s="447"/>
      <c r="F18" s="448"/>
      <c r="G18" s="448"/>
      <c r="H18" s="449"/>
      <c r="I18" s="448"/>
      <c r="J18" s="448"/>
      <c r="K18" s="448"/>
      <c r="L18" s="448"/>
      <c r="M18" s="450"/>
      <c r="N18" s="451"/>
      <c r="O18" s="450"/>
      <c r="P18" s="450"/>
      <c r="Q18" s="450"/>
      <c r="R18" s="450"/>
      <c r="S18" s="450"/>
      <c r="T18" s="451"/>
      <c r="U18" s="448"/>
      <c r="V18" s="452"/>
      <c r="W18" s="474"/>
      <c r="X18" s="822"/>
      <c r="Y18" s="822"/>
      <c r="Z18" s="822"/>
      <c r="AA18" s="822"/>
      <c r="AB18" s="822"/>
      <c r="AC18" s="823"/>
      <c r="AD18" s="654"/>
    </row>
    <row r="19" spans="1:33" s="364" customFormat="1" ht="20.100000000000001" customHeight="1">
      <c r="A19" s="1299"/>
      <c r="B19" s="989"/>
      <c r="C19" s="1300"/>
      <c r="D19" s="446"/>
      <c r="E19" s="475" t="s">
        <v>668</v>
      </c>
      <c r="F19" s="1303"/>
      <c r="G19" s="1304"/>
      <c r="H19" s="1304"/>
      <c r="I19" s="1305"/>
      <c r="J19" s="454"/>
      <c r="K19" s="455"/>
      <c r="L19" s="1303"/>
      <c r="M19" s="1304"/>
      <c r="N19" s="1304"/>
      <c r="O19" s="1305"/>
      <c r="P19" s="456"/>
      <c r="Q19" s="457"/>
      <c r="R19" s="1303"/>
      <c r="S19" s="1304"/>
      <c r="T19" s="1304"/>
      <c r="U19" s="1305"/>
      <c r="V19" s="458"/>
      <c r="W19" s="476"/>
      <c r="X19" s="822"/>
      <c r="Y19" s="822"/>
      <c r="Z19" s="822"/>
      <c r="AA19" s="822"/>
      <c r="AB19" s="822"/>
      <c r="AC19" s="823"/>
      <c r="AD19" s="654"/>
    </row>
    <row r="20" spans="1:33" s="364" customFormat="1" ht="20.100000000000001" customHeight="1">
      <c r="A20" s="1299"/>
      <c r="B20" s="989"/>
      <c r="C20" s="1300"/>
      <c r="D20" s="446"/>
      <c r="E20" s="387" t="s">
        <v>669</v>
      </c>
      <c r="F20" s="1306"/>
      <c r="G20" s="1307"/>
      <c r="H20" s="1307"/>
      <c r="I20" s="1308"/>
      <c r="J20" s="460"/>
      <c r="K20" s="460"/>
      <c r="L20" s="1306"/>
      <c r="M20" s="1307"/>
      <c r="N20" s="1307"/>
      <c r="O20" s="1308"/>
      <c r="P20" s="367"/>
      <c r="Q20" s="367"/>
      <c r="R20" s="1306"/>
      <c r="S20" s="1307"/>
      <c r="T20" s="1307"/>
      <c r="U20" s="1308"/>
      <c r="V20" s="461"/>
      <c r="W20" s="461"/>
      <c r="X20" s="822"/>
      <c r="Y20" s="822"/>
      <c r="Z20" s="822"/>
      <c r="AA20" s="822"/>
      <c r="AB20" s="822"/>
      <c r="AC20" s="823"/>
      <c r="AD20" s="654"/>
    </row>
    <row r="21" spans="1:33" s="364" customFormat="1" ht="20.100000000000001" customHeight="1">
      <c r="A21" s="1299"/>
      <c r="B21" s="989"/>
      <c r="C21" s="1300"/>
      <c r="D21" s="446"/>
      <c r="E21" s="459"/>
      <c r="F21" s="367"/>
      <c r="G21" s="367"/>
      <c r="H21" s="451"/>
      <c r="I21" s="367"/>
      <c r="J21" s="367"/>
      <c r="K21" s="367"/>
      <c r="L21" s="367"/>
      <c r="M21" s="367"/>
      <c r="N21" s="451"/>
      <c r="O21" s="367"/>
      <c r="P21" s="367"/>
      <c r="Q21" s="367"/>
      <c r="R21" s="367"/>
      <c r="S21" s="367"/>
      <c r="T21" s="451"/>
      <c r="U21" s="367"/>
      <c r="V21" s="388"/>
      <c r="W21" s="461"/>
      <c r="X21" s="822"/>
      <c r="Y21" s="822"/>
      <c r="Z21" s="822"/>
      <c r="AA21" s="822"/>
      <c r="AB21" s="822"/>
      <c r="AC21" s="823"/>
      <c r="AD21" s="631"/>
    </row>
    <row r="22" spans="1:33" s="364" customFormat="1" ht="20.100000000000001" customHeight="1">
      <c r="A22" s="1299"/>
      <c r="B22" s="989"/>
      <c r="C22" s="1300"/>
      <c r="D22" s="446"/>
      <c r="E22" s="475" t="s">
        <v>668</v>
      </c>
      <c r="F22" s="1303"/>
      <c r="G22" s="1304"/>
      <c r="H22" s="1304"/>
      <c r="I22" s="1305"/>
      <c r="J22" s="454"/>
      <c r="K22" s="455"/>
      <c r="L22" s="1303"/>
      <c r="M22" s="1304"/>
      <c r="N22" s="1304"/>
      <c r="O22" s="1305"/>
      <c r="P22" s="456"/>
      <c r="Q22" s="457"/>
      <c r="R22" s="1303"/>
      <c r="S22" s="1304"/>
      <c r="T22" s="1304"/>
      <c r="U22" s="1305"/>
      <c r="V22" s="453"/>
      <c r="W22" s="461"/>
      <c r="X22" s="822"/>
      <c r="Y22" s="822"/>
      <c r="Z22" s="822"/>
      <c r="AA22" s="822"/>
      <c r="AB22" s="822"/>
      <c r="AC22" s="823"/>
      <c r="AD22" s="631"/>
    </row>
    <row r="23" spans="1:33" s="364" customFormat="1" ht="20.100000000000001" customHeight="1">
      <c r="A23" s="1299"/>
      <c r="B23" s="989"/>
      <c r="C23" s="1300"/>
      <c r="D23" s="446"/>
      <c r="E23" s="387" t="s">
        <v>669</v>
      </c>
      <c r="F23" s="1306"/>
      <c r="G23" s="1307"/>
      <c r="H23" s="1307"/>
      <c r="I23" s="1308"/>
      <c r="J23" s="460"/>
      <c r="K23" s="460"/>
      <c r="L23" s="1306"/>
      <c r="M23" s="1307"/>
      <c r="N23" s="1307"/>
      <c r="O23" s="1308"/>
      <c r="P23" s="367"/>
      <c r="Q23" s="367"/>
      <c r="R23" s="1306"/>
      <c r="S23" s="1307"/>
      <c r="T23" s="1307"/>
      <c r="U23" s="1308"/>
      <c r="V23" s="388"/>
      <c r="W23" s="461"/>
      <c r="X23" s="822"/>
      <c r="Y23" s="822"/>
      <c r="Z23" s="822"/>
      <c r="AA23" s="822"/>
      <c r="AB23" s="822"/>
      <c r="AC23" s="823"/>
      <c r="AD23" s="631"/>
    </row>
    <row r="24" spans="1:33" s="364" customFormat="1" ht="20.100000000000001" customHeight="1">
      <c r="A24" s="1299"/>
      <c r="B24" s="989"/>
      <c r="C24" s="1300"/>
      <c r="D24" s="446"/>
      <c r="E24" s="459"/>
      <c r="F24" s="367"/>
      <c r="G24" s="367"/>
      <c r="H24" s="451"/>
      <c r="I24" s="367"/>
      <c r="J24" s="367"/>
      <c r="K24" s="367"/>
      <c r="L24" s="367"/>
      <c r="M24" s="367"/>
      <c r="N24" s="451"/>
      <c r="O24" s="367"/>
      <c r="P24" s="367"/>
      <c r="Q24" s="367"/>
      <c r="R24" s="367"/>
      <c r="S24" s="367"/>
      <c r="T24" s="451"/>
      <c r="U24" s="367"/>
      <c r="V24" s="388"/>
      <c r="W24" s="461"/>
      <c r="X24" s="822"/>
      <c r="Y24" s="822"/>
      <c r="Z24" s="822"/>
      <c r="AA24" s="822"/>
      <c r="AB24" s="822"/>
      <c r="AC24" s="823"/>
      <c r="AD24" s="631"/>
    </row>
    <row r="25" spans="1:33" s="364" customFormat="1" ht="20.100000000000001" customHeight="1">
      <c r="A25" s="1299"/>
      <c r="B25" s="989"/>
      <c r="C25" s="1300"/>
      <c r="D25" s="446"/>
      <c r="E25" s="475" t="s">
        <v>668</v>
      </c>
      <c r="F25" s="1303"/>
      <c r="G25" s="1304"/>
      <c r="H25" s="1304"/>
      <c r="I25" s="1305"/>
      <c r="J25" s="454"/>
      <c r="K25" s="455"/>
      <c r="L25" s="1303"/>
      <c r="M25" s="1304"/>
      <c r="N25" s="1304"/>
      <c r="O25" s="1305"/>
      <c r="P25" s="456"/>
      <c r="Q25" s="457"/>
      <c r="R25" s="1303"/>
      <c r="S25" s="1304"/>
      <c r="T25" s="1304"/>
      <c r="U25" s="1305"/>
      <c r="V25" s="453"/>
      <c r="W25" s="461"/>
      <c r="X25" s="822"/>
      <c r="Y25" s="822"/>
      <c r="Z25" s="822"/>
      <c r="AA25" s="822"/>
      <c r="AB25" s="822"/>
      <c r="AC25" s="823"/>
      <c r="AD25" s="631"/>
    </row>
    <row r="26" spans="1:33" s="364" customFormat="1" ht="20.100000000000001" customHeight="1">
      <c r="A26" s="1299"/>
      <c r="B26" s="989"/>
      <c r="C26" s="1300"/>
      <c r="D26" s="446"/>
      <c r="E26" s="387" t="s">
        <v>669</v>
      </c>
      <c r="F26" s="1306"/>
      <c r="G26" s="1307"/>
      <c r="H26" s="1307"/>
      <c r="I26" s="1308"/>
      <c r="J26" s="460"/>
      <c r="K26" s="460"/>
      <c r="L26" s="1306"/>
      <c r="M26" s="1307"/>
      <c r="N26" s="1307"/>
      <c r="O26" s="1308"/>
      <c r="P26" s="367"/>
      <c r="Q26" s="367"/>
      <c r="R26" s="1306"/>
      <c r="S26" s="1307"/>
      <c r="T26" s="1307"/>
      <c r="U26" s="1308"/>
      <c r="V26" s="388"/>
      <c r="W26" s="461"/>
      <c r="X26" s="822"/>
      <c r="Y26" s="822"/>
      <c r="Z26" s="822"/>
      <c r="AA26" s="822"/>
      <c r="AB26" s="822"/>
      <c r="AC26" s="823"/>
      <c r="AD26" s="631"/>
    </row>
    <row r="27" spans="1:33" s="364" customFormat="1" ht="15.95" customHeight="1">
      <c r="A27" s="1299"/>
      <c r="B27" s="989"/>
      <c r="C27" s="1300"/>
      <c r="D27" s="446"/>
      <c r="E27" s="463"/>
      <c r="F27" s="464"/>
      <c r="G27" s="464"/>
      <c r="H27" s="465"/>
      <c r="I27" s="464"/>
      <c r="J27" s="464"/>
      <c r="K27" s="464"/>
      <c r="L27" s="464"/>
      <c r="M27" s="464"/>
      <c r="N27" s="465"/>
      <c r="O27" s="466"/>
      <c r="P27" s="466"/>
      <c r="Q27" s="464"/>
      <c r="R27" s="466"/>
      <c r="S27" s="466"/>
      <c r="T27" s="465"/>
      <c r="U27" s="464"/>
      <c r="V27" s="467"/>
      <c r="W27" s="461"/>
      <c r="X27" s="822"/>
      <c r="Y27" s="822"/>
      <c r="Z27" s="822"/>
      <c r="AA27" s="822"/>
      <c r="AB27" s="822"/>
      <c r="AC27" s="823"/>
      <c r="AD27" s="631"/>
    </row>
    <row r="28" spans="1:33" s="364" customFormat="1" ht="5.25" customHeight="1">
      <c r="A28" s="1299"/>
      <c r="B28" s="989"/>
      <c r="C28" s="1300"/>
      <c r="D28" s="468"/>
      <c r="E28" s="469"/>
      <c r="F28" s="469"/>
      <c r="G28" s="469"/>
      <c r="H28" s="469"/>
      <c r="I28" s="469"/>
      <c r="J28" s="469"/>
      <c r="K28" s="469"/>
      <c r="L28" s="469"/>
      <c r="M28" s="469"/>
      <c r="N28" s="469"/>
      <c r="O28" s="469"/>
      <c r="P28" s="469"/>
      <c r="Q28" s="469"/>
      <c r="R28" s="469"/>
      <c r="S28" s="469"/>
      <c r="T28" s="469"/>
      <c r="U28" s="469"/>
      <c r="V28" s="469"/>
      <c r="W28" s="470"/>
      <c r="X28" s="822"/>
      <c r="Y28" s="822"/>
      <c r="Z28" s="822"/>
      <c r="AA28" s="822"/>
      <c r="AB28" s="822"/>
      <c r="AC28" s="823"/>
      <c r="AD28" s="631"/>
    </row>
    <row r="29" spans="1:33" s="364" customFormat="1" ht="24.95" customHeight="1">
      <c r="A29" s="1299"/>
      <c r="B29" s="989"/>
      <c r="C29" s="1300"/>
      <c r="D29" s="1310" t="s">
        <v>670</v>
      </c>
      <c r="E29" s="1310"/>
      <c r="F29" s="1310"/>
      <c r="G29" s="1275">
        <f>MAX(F20,L20,R20,F23,L23,R23,F26,L26,R26)</f>
        <v>0</v>
      </c>
      <c r="H29" s="1276"/>
      <c r="I29" s="1276"/>
      <c r="J29" s="1277" t="s">
        <v>645</v>
      </c>
      <c r="K29" s="1278"/>
      <c r="L29" s="1310" t="s">
        <v>671</v>
      </c>
      <c r="M29" s="1310"/>
      <c r="N29" s="1310"/>
      <c r="O29" s="1275">
        <f>MIN(F20,L20,R20,F23,L23,R23,F26,L26,R26)</f>
        <v>0</v>
      </c>
      <c r="P29" s="1276"/>
      <c r="Q29" s="1276"/>
      <c r="R29" s="1277" t="s">
        <v>645</v>
      </c>
      <c r="S29" s="1278"/>
      <c r="T29" s="1265" t="s">
        <v>647</v>
      </c>
      <c r="U29" s="1265"/>
      <c r="V29" s="1265"/>
      <c r="W29" s="1265"/>
      <c r="X29" s="1265"/>
      <c r="Y29" s="1266" t="e">
        <f>ROUND((G29/O29),1)</f>
        <v>#DIV/0!</v>
      </c>
      <c r="Z29" s="1267"/>
      <c r="AA29" s="471" t="s">
        <v>648</v>
      </c>
      <c r="AB29" s="1268">
        <v>1</v>
      </c>
      <c r="AC29" s="1269"/>
      <c r="AD29" s="669" t="s">
        <v>792</v>
      </c>
    </row>
    <row r="30" spans="1:33" s="364" customFormat="1" ht="24.95" customHeight="1">
      <c r="A30" s="1301"/>
      <c r="B30" s="992"/>
      <c r="C30" s="1302"/>
      <c r="D30" s="1309" t="s">
        <v>672</v>
      </c>
      <c r="E30" s="865"/>
      <c r="F30" s="865"/>
      <c r="G30" s="865"/>
      <c r="H30" s="865"/>
      <c r="I30" s="865"/>
      <c r="J30" s="865"/>
      <c r="K30" s="865"/>
      <c r="L30" s="865"/>
      <c r="M30" s="865"/>
      <c r="N30" s="865"/>
      <c r="O30" s="865"/>
      <c r="P30" s="865"/>
      <c r="Q30" s="865"/>
      <c r="R30" s="865"/>
      <c r="S30" s="865"/>
      <c r="T30" s="865"/>
      <c r="U30" s="865"/>
      <c r="V30" s="865"/>
      <c r="W30" s="866"/>
      <c r="X30" s="769"/>
      <c r="Y30" s="769"/>
      <c r="Z30" s="769"/>
      <c r="AA30" s="769"/>
      <c r="AB30" s="769"/>
      <c r="AC30" s="871"/>
      <c r="AD30" s="645" t="s">
        <v>242</v>
      </c>
      <c r="AG30" s="712"/>
    </row>
    <row r="31" spans="1:33" s="364" customFormat="1" ht="24.95" customHeight="1">
      <c r="A31" s="1257" t="s">
        <v>673</v>
      </c>
      <c r="B31" s="1258"/>
      <c r="C31" s="1258"/>
      <c r="D31" s="1291" t="s">
        <v>655</v>
      </c>
      <c r="E31" s="1291"/>
      <c r="F31" s="1291"/>
      <c r="G31" s="1292"/>
      <c r="H31" s="1187"/>
      <c r="I31" s="1187"/>
      <c r="J31" s="1293" t="s">
        <v>645</v>
      </c>
      <c r="K31" s="1293"/>
      <c r="L31" s="1294"/>
      <c r="M31" s="1294"/>
      <c r="N31" s="1294"/>
      <c r="O31" s="1294"/>
      <c r="P31" s="1294"/>
      <c r="Q31" s="1294"/>
      <c r="R31" s="1294"/>
      <c r="S31" s="1294"/>
      <c r="T31" s="1294"/>
      <c r="U31" s="1294"/>
      <c r="V31" s="1294"/>
      <c r="W31" s="1295"/>
      <c r="X31" s="1284" t="s">
        <v>656</v>
      </c>
      <c r="Y31" s="1284"/>
      <c r="Z31" s="1284"/>
      <c r="AA31" s="1284"/>
      <c r="AB31" s="1284"/>
      <c r="AC31" s="1285"/>
      <c r="AD31" s="631"/>
    </row>
    <row r="32" spans="1:33" s="364" customFormat="1" ht="24.95" customHeight="1" thickBot="1">
      <c r="A32" s="1289"/>
      <c r="B32" s="1290"/>
      <c r="C32" s="1290"/>
      <c r="D32" s="1286" t="s">
        <v>657</v>
      </c>
      <c r="E32" s="1287"/>
      <c r="F32" s="1287"/>
      <c r="G32" s="1287"/>
      <c r="H32" s="1287"/>
      <c r="I32" s="1287"/>
      <c r="J32" s="1287"/>
      <c r="K32" s="1287"/>
      <c r="L32" s="1287"/>
      <c r="M32" s="1287"/>
      <c r="N32" s="1287"/>
      <c r="O32" s="1287"/>
      <c r="P32" s="1287"/>
      <c r="Q32" s="1287"/>
      <c r="R32" s="1287"/>
      <c r="S32" s="1287"/>
      <c r="T32" s="1287"/>
      <c r="U32" s="1287"/>
      <c r="V32" s="1287"/>
      <c r="W32" s="1288"/>
      <c r="X32" s="769"/>
      <c r="Y32" s="769"/>
      <c r="Z32" s="769"/>
      <c r="AA32" s="769"/>
      <c r="AB32" s="769"/>
      <c r="AC32" s="871"/>
      <c r="AD32" s="645" t="s">
        <v>242</v>
      </c>
    </row>
    <row r="33" spans="1:30" s="364" customFormat="1" ht="15" customHeight="1" thickTop="1">
      <c r="A33" s="790" t="s">
        <v>235</v>
      </c>
      <c r="B33" s="791"/>
      <c r="C33" s="791"/>
      <c r="D33" s="791"/>
      <c r="E33" s="791"/>
      <c r="F33" s="791"/>
      <c r="G33" s="791"/>
      <c r="H33" s="791"/>
      <c r="I33" s="791"/>
      <c r="J33" s="791"/>
      <c r="K33" s="791"/>
      <c r="L33" s="791"/>
      <c r="M33" s="791"/>
      <c r="N33" s="791"/>
      <c r="O33" s="791"/>
      <c r="P33" s="791"/>
      <c r="Q33" s="791"/>
      <c r="R33" s="791"/>
      <c r="S33" s="791"/>
      <c r="T33" s="791"/>
      <c r="U33" s="791"/>
      <c r="V33" s="791"/>
      <c r="W33" s="791"/>
      <c r="X33" s="791"/>
      <c r="Y33" s="791"/>
      <c r="Z33" s="791"/>
      <c r="AA33" s="791"/>
      <c r="AB33" s="791"/>
      <c r="AC33" s="792"/>
      <c r="AD33" s="631"/>
    </row>
    <row r="34" spans="1:30" s="364" customFormat="1" ht="95.25" customHeight="1" thickBot="1">
      <c r="A34" s="793"/>
      <c r="B34" s="794"/>
      <c r="C34" s="794"/>
      <c r="D34" s="794"/>
      <c r="E34" s="794"/>
      <c r="F34" s="794"/>
      <c r="G34" s="794"/>
      <c r="H34" s="794"/>
      <c r="I34" s="794"/>
      <c r="J34" s="794"/>
      <c r="K34" s="794"/>
      <c r="L34" s="794"/>
      <c r="M34" s="794"/>
      <c r="N34" s="794"/>
      <c r="O34" s="794"/>
      <c r="P34" s="794"/>
      <c r="Q34" s="794"/>
      <c r="R34" s="794"/>
      <c r="S34" s="794"/>
      <c r="T34" s="794"/>
      <c r="U34" s="794"/>
      <c r="V34" s="794"/>
      <c r="W34" s="794"/>
      <c r="X34" s="794"/>
      <c r="Y34" s="794"/>
      <c r="Z34" s="794"/>
      <c r="AA34" s="794"/>
      <c r="AB34" s="794"/>
      <c r="AC34" s="795"/>
      <c r="AD34" s="631"/>
    </row>
    <row r="35" spans="1:30" s="364" customFormat="1" ht="12.75" customHeight="1">
      <c r="A35" s="1076" t="s">
        <v>239</v>
      </c>
      <c r="B35" s="1076"/>
      <c r="C35" s="1076"/>
      <c r="D35" s="1076"/>
      <c r="E35" s="1076"/>
      <c r="F35" s="1076"/>
      <c r="G35" s="1076"/>
      <c r="H35" s="1076"/>
      <c r="I35" s="1076"/>
      <c r="J35" s="1076"/>
      <c r="K35" s="1076"/>
      <c r="L35" s="1076"/>
      <c r="M35" s="1076"/>
      <c r="N35" s="1076"/>
      <c r="O35" s="1076"/>
      <c r="P35" s="1076"/>
      <c r="Q35" s="1076"/>
      <c r="R35" s="1076"/>
      <c r="S35" s="1076"/>
      <c r="T35" s="1076"/>
      <c r="U35" s="1076"/>
      <c r="V35" s="1076"/>
      <c r="W35" s="1076"/>
      <c r="X35" s="1076"/>
      <c r="Y35" s="1076"/>
      <c r="Z35" s="1076"/>
      <c r="AA35" s="1076"/>
      <c r="AB35" s="1076"/>
      <c r="AC35" s="1076"/>
      <c r="AD35" s="376"/>
    </row>
    <row r="36" spans="1:30" s="364" customFormat="1">
      <c r="A36" s="773" t="s">
        <v>240</v>
      </c>
      <c r="B36" s="773"/>
      <c r="C36" s="773"/>
      <c r="D36" s="773"/>
      <c r="E36" s="773"/>
      <c r="F36" s="773"/>
      <c r="G36" s="773"/>
      <c r="H36" s="773"/>
      <c r="I36" s="773"/>
      <c r="J36" s="773"/>
      <c r="K36" s="773"/>
      <c r="L36" s="773"/>
      <c r="M36" s="773"/>
      <c r="N36" s="773"/>
      <c r="O36" s="773"/>
      <c r="P36" s="773"/>
      <c r="Q36" s="773"/>
      <c r="R36" s="773"/>
      <c r="S36" s="773"/>
      <c r="T36" s="773"/>
      <c r="U36" s="773"/>
      <c r="V36" s="773"/>
      <c r="W36" s="773"/>
      <c r="X36" s="773"/>
      <c r="Y36" s="773"/>
      <c r="Z36" s="773"/>
      <c r="AA36" s="773"/>
      <c r="AB36" s="773"/>
      <c r="AC36" s="773"/>
    </row>
  </sheetData>
  <mergeCells count="94">
    <mergeCell ref="AD7:AD8"/>
    <mergeCell ref="D7:O8"/>
    <mergeCell ref="S7:X8"/>
    <mergeCell ref="R12:AC12"/>
    <mergeCell ref="D32:W32"/>
    <mergeCell ref="X32:AC32"/>
    <mergeCell ref="F26:I26"/>
    <mergeCell ref="L26:O26"/>
    <mergeCell ref="R26:U26"/>
    <mergeCell ref="J29:K29"/>
    <mergeCell ref="L29:N29"/>
    <mergeCell ref="O29:Q29"/>
    <mergeCell ref="R29:S29"/>
    <mergeCell ref="T29:X29"/>
    <mergeCell ref="F23:I23"/>
    <mergeCell ref="L23:O23"/>
    <mergeCell ref="A33:AC33"/>
    <mergeCell ref="A34:AC34"/>
    <mergeCell ref="A35:AC35"/>
    <mergeCell ref="A36:AC36"/>
    <mergeCell ref="Y29:Z29"/>
    <mergeCell ref="AB29:AC29"/>
    <mergeCell ref="D30:W30"/>
    <mergeCell ref="X30:AC30"/>
    <mergeCell ref="A31:C32"/>
    <mergeCell ref="D31:F31"/>
    <mergeCell ref="G31:I31"/>
    <mergeCell ref="J31:K31"/>
    <mergeCell ref="L31:W31"/>
    <mergeCell ref="X31:AC31"/>
    <mergeCell ref="D29:F29"/>
    <mergeCell ref="G29:I29"/>
    <mergeCell ref="A15:T15"/>
    <mergeCell ref="U15:AC15"/>
    <mergeCell ref="A16:C16"/>
    <mergeCell ref="D16:W16"/>
    <mergeCell ref="X16:AC16"/>
    <mergeCell ref="A17:C30"/>
    <mergeCell ref="X17:AC28"/>
    <mergeCell ref="F19:I19"/>
    <mergeCell ref="L19:O19"/>
    <mergeCell ref="R19:U19"/>
    <mergeCell ref="R23:U23"/>
    <mergeCell ref="F25:I25"/>
    <mergeCell ref="L25:O25"/>
    <mergeCell ref="R25:U25"/>
    <mergeCell ref="F20:I20"/>
    <mergeCell ref="L20:O20"/>
    <mergeCell ref="R20:U20"/>
    <mergeCell ref="F22:I22"/>
    <mergeCell ref="L22:O22"/>
    <mergeCell ref="R22:U22"/>
    <mergeCell ref="A13:C13"/>
    <mergeCell ref="D13:K13"/>
    <mergeCell ref="M13:X13"/>
    <mergeCell ref="Y13:AC13"/>
    <mergeCell ref="A14:C14"/>
    <mergeCell ref="D14:E14"/>
    <mergeCell ref="F14:K14"/>
    <mergeCell ref="U14:AC14"/>
    <mergeCell ref="L14:O14"/>
    <mergeCell ref="P14:T14"/>
    <mergeCell ref="T11:X11"/>
    <mergeCell ref="Y11:AC11"/>
    <mergeCell ref="A12:C12"/>
    <mergeCell ref="D12:K12"/>
    <mergeCell ref="L12:Q12"/>
    <mergeCell ref="A11:C11"/>
    <mergeCell ref="D11:I11"/>
    <mergeCell ref="J11:K11"/>
    <mergeCell ref="M11:P11"/>
    <mergeCell ref="Q11:R11"/>
    <mergeCell ref="A10:C10"/>
    <mergeCell ref="D10:J10"/>
    <mergeCell ref="K10:N10"/>
    <mergeCell ref="O10:U10"/>
    <mergeCell ref="V10:AC10"/>
    <mergeCell ref="Y7:Z8"/>
    <mergeCell ref="AA7:AC8"/>
    <mergeCell ref="A9:C9"/>
    <mergeCell ref="D9:AC9"/>
    <mergeCell ref="P7:P8"/>
    <mergeCell ref="Q7:Q8"/>
    <mergeCell ref="R7:R8"/>
    <mergeCell ref="A7:C8"/>
    <mergeCell ref="A6:C6"/>
    <mergeCell ref="D6:N6"/>
    <mergeCell ref="O6:T6"/>
    <mergeCell ref="U6:AC6"/>
    <mergeCell ref="A2:AC2"/>
    <mergeCell ref="A3:AC3"/>
    <mergeCell ref="Z4:AB4"/>
    <mergeCell ref="A5:C5"/>
    <mergeCell ref="D5:AC5"/>
  </mergeCells>
  <phoneticPr fontId="1"/>
  <pageMargins left="0.7" right="0.7" top="0.75" bottom="0.75" header="0.3" footer="0.3"/>
  <pageSetup paperSize="9" orientation="portrait" verticalDpi="0" r:id="rId1"/>
  <legacyDrawing r:id="rId2"/>
  <extLst>
    <ext xmlns:x14="http://schemas.microsoft.com/office/spreadsheetml/2009/9/main" uri="{CCE6A557-97BC-4b89-ADB6-D9C93CAAB3DF}">
      <x14:dataValidations xmlns:xm="http://schemas.microsoft.com/office/excel/2006/main" count="5">
        <x14:dataValidation type="list" allowBlank="1" showInputMessage="1" showErrorMessage="1">
          <x14:formula1>
            <xm:f>選択リスト!$C$3:$C$10</xm:f>
          </x14:formula1>
          <xm:sqref>Q7:Q8</xm:sqref>
        </x14:dataValidation>
        <x14:dataValidation type="list" allowBlank="1" showInputMessage="1" showErrorMessage="1">
          <x14:formula1>
            <xm:f>選択リスト!$D$3:$D$7</xm:f>
          </x14:formula1>
          <xm:sqref>AA7:AC8</xm:sqref>
        </x14:dataValidation>
        <x14:dataValidation type="list" allowBlank="1" showInputMessage="1" showErrorMessage="1">
          <x14:formula1>
            <xm:f>選択リスト!$X$3:$X$5</xm:f>
          </x14:formula1>
          <xm:sqref>X32:AC32 D12:K12 X30:AC30</xm:sqref>
        </x14:dataValidation>
        <x14:dataValidation type="list" allowBlank="1" showInputMessage="1" showErrorMessage="1">
          <x14:formula1>
            <xm:f>選択リスト!$P$3:$P$7</xm:f>
          </x14:formula1>
          <xm:sqref>D13:K13</xm:sqref>
        </x14:dataValidation>
        <x14:dataValidation type="list" allowBlank="1" showInputMessage="1" showErrorMessage="1">
          <x14:formula1>
            <xm:f>選択リスト!$T$3:$T$5</xm:f>
          </x14:formula1>
          <xm:sqref>U15:AC15</xm:sqref>
        </x14:dataValidation>
      </x14:dataValidations>
    </ext>
  </extLst>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CCCC"/>
  </sheetPr>
  <dimension ref="A1:AD50"/>
  <sheetViews>
    <sheetView zoomScaleNormal="100" workbookViewId="0">
      <selection activeCell="Q7" sqref="Q7:Q8"/>
    </sheetView>
  </sheetViews>
  <sheetFormatPr defaultRowHeight="13.5"/>
  <cols>
    <col min="1" max="1" width="12.375" customWidth="1"/>
    <col min="2" max="4" width="2.625" customWidth="1"/>
    <col min="5" max="5" width="3" customWidth="1"/>
    <col min="6" max="21" width="2.625" customWidth="1"/>
    <col min="22" max="22" width="3" customWidth="1"/>
    <col min="23" max="23" width="4.375" customWidth="1"/>
    <col min="24" max="26" width="2.625" customWidth="1"/>
    <col min="27" max="27" width="3.5" customWidth="1"/>
    <col min="28" max="29" width="2.625" customWidth="1"/>
    <col min="30" max="30" width="57.5" customWidth="1"/>
    <col min="257" max="257" width="12.375" customWidth="1"/>
    <col min="258" max="260" width="2.625" customWidth="1"/>
    <col min="261" max="261" width="3" customWidth="1"/>
    <col min="262" max="277" width="2.625" customWidth="1"/>
    <col min="278" max="278" width="3" customWidth="1"/>
    <col min="279" max="279" width="4.375" customWidth="1"/>
    <col min="280" max="282" width="2.625" customWidth="1"/>
    <col min="283" max="283" width="3.5" customWidth="1"/>
    <col min="284" max="285" width="2.625" customWidth="1"/>
    <col min="286" max="286" width="50.625" customWidth="1"/>
    <col min="513" max="513" width="12.375" customWidth="1"/>
    <col min="514" max="516" width="2.625" customWidth="1"/>
    <col min="517" max="517" width="3" customWidth="1"/>
    <col min="518" max="533" width="2.625" customWidth="1"/>
    <col min="534" max="534" width="3" customWidth="1"/>
    <col min="535" max="535" width="4.375" customWidth="1"/>
    <col min="536" max="538" width="2.625" customWidth="1"/>
    <col min="539" max="539" width="3.5" customWidth="1"/>
    <col min="540" max="541" width="2.625" customWidth="1"/>
    <col min="542" max="542" width="50.625" customWidth="1"/>
    <col min="769" max="769" width="12.375" customWidth="1"/>
    <col min="770" max="772" width="2.625" customWidth="1"/>
    <col min="773" max="773" width="3" customWidth="1"/>
    <col min="774" max="789" width="2.625" customWidth="1"/>
    <col min="790" max="790" width="3" customWidth="1"/>
    <col min="791" max="791" width="4.375" customWidth="1"/>
    <col min="792" max="794" width="2.625" customWidth="1"/>
    <col min="795" max="795" width="3.5" customWidth="1"/>
    <col min="796" max="797" width="2.625" customWidth="1"/>
    <col min="798" max="798" width="50.625" customWidth="1"/>
    <col min="1025" max="1025" width="12.375" customWidth="1"/>
    <col min="1026" max="1028" width="2.625" customWidth="1"/>
    <col min="1029" max="1029" width="3" customWidth="1"/>
    <col min="1030" max="1045" width="2.625" customWidth="1"/>
    <col min="1046" max="1046" width="3" customWidth="1"/>
    <col min="1047" max="1047" width="4.375" customWidth="1"/>
    <col min="1048" max="1050" width="2.625" customWidth="1"/>
    <col min="1051" max="1051" width="3.5" customWidth="1"/>
    <col min="1052" max="1053" width="2.625" customWidth="1"/>
    <col min="1054" max="1054" width="50.625" customWidth="1"/>
    <col min="1281" max="1281" width="12.375" customWidth="1"/>
    <col min="1282" max="1284" width="2.625" customWidth="1"/>
    <col min="1285" max="1285" width="3" customWidth="1"/>
    <col min="1286" max="1301" width="2.625" customWidth="1"/>
    <col min="1302" max="1302" width="3" customWidth="1"/>
    <col min="1303" max="1303" width="4.375" customWidth="1"/>
    <col min="1304" max="1306" width="2.625" customWidth="1"/>
    <col min="1307" max="1307" width="3.5" customWidth="1"/>
    <col min="1308" max="1309" width="2.625" customWidth="1"/>
    <col min="1310" max="1310" width="50.625" customWidth="1"/>
    <col min="1537" max="1537" width="12.375" customWidth="1"/>
    <col min="1538" max="1540" width="2.625" customWidth="1"/>
    <col min="1541" max="1541" width="3" customWidth="1"/>
    <col min="1542" max="1557" width="2.625" customWidth="1"/>
    <col min="1558" max="1558" width="3" customWidth="1"/>
    <col min="1559" max="1559" width="4.375" customWidth="1"/>
    <col min="1560" max="1562" width="2.625" customWidth="1"/>
    <col min="1563" max="1563" width="3.5" customWidth="1"/>
    <col min="1564" max="1565" width="2.625" customWidth="1"/>
    <col min="1566" max="1566" width="50.625" customWidth="1"/>
    <col min="1793" max="1793" width="12.375" customWidth="1"/>
    <col min="1794" max="1796" width="2.625" customWidth="1"/>
    <col min="1797" max="1797" width="3" customWidth="1"/>
    <col min="1798" max="1813" width="2.625" customWidth="1"/>
    <col min="1814" max="1814" width="3" customWidth="1"/>
    <col min="1815" max="1815" width="4.375" customWidth="1"/>
    <col min="1816" max="1818" width="2.625" customWidth="1"/>
    <col min="1819" max="1819" width="3.5" customWidth="1"/>
    <col min="1820" max="1821" width="2.625" customWidth="1"/>
    <col min="1822" max="1822" width="50.625" customWidth="1"/>
    <col min="2049" max="2049" width="12.375" customWidth="1"/>
    <col min="2050" max="2052" width="2.625" customWidth="1"/>
    <col min="2053" max="2053" width="3" customWidth="1"/>
    <col min="2054" max="2069" width="2.625" customWidth="1"/>
    <col min="2070" max="2070" width="3" customWidth="1"/>
    <col min="2071" max="2071" width="4.375" customWidth="1"/>
    <col min="2072" max="2074" width="2.625" customWidth="1"/>
    <col min="2075" max="2075" width="3.5" customWidth="1"/>
    <col min="2076" max="2077" width="2.625" customWidth="1"/>
    <col min="2078" max="2078" width="50.625" customWidth="1"/>
    <col min="2305" max="2305" width="12.375" customWidth="1"/>
    <col min="2306" max="2308" width="2.625" customWidth="1"/>
    <col min="2309" max="2309" width="3" customWidth="1"/>
    <col min="2310" max="2325" width="2.625" customWidth="1"/>
    <col min="2326" max="2326" width="3" customWidth="1"/>
    <col min="2327" max="2327" width="4.375" customWidth="1"/>
    <col min="2328" max="2330" width="2.625" customWidth="1"/>
    <col min="2331" max="2331" width="3.5" customWidth="1"/>
    <col min="2332" max="2333" width="2.625" customWidth="1"/>
    <col min="2334" max="2334" width="50.625" customWidth="1"/>
    <col min="2561" max="2561" width="12.375" customWidth="1"/>
    <col min="2562" max="2564" width="2.625" customWidth="1"/>
    <col min="2565" max="2565" width="3" customWidth="1"/>
    <col min="2566" max="2581" width="2.625" customWidth="1"/>
    <col min="2582" max="2582" width="3" customWidth="1"/>
    <col min="2583" max="2583" width="4.375" customWidth="1"/>
    <col min="2584" max="2586" width="2.625" customWidth="1"/>
    <col min="2587" max="2587" width="3.5" customWidth="1"/>
    <col min="2588" max="2589" width="2.625" customWidth="1"/>
    <col min="2590" max="2590" width="50.625" customWidth="1"/>
    <col min="2817" max="2817" width="12.375" customWidth="1"/>
    <col min="2818" max="2820" width="2.625" customWidth="1"/>
    <col min="2821" max="2821" width="3" customWidth="1"/>
    <col min="2822" max="2837" width="2.625" customWidth="1"/>
    <col min="2838" max="2838" width="3" customWidth="1"/>
    <col min="2839" max="2839" width="4.375" customWidth="1"/>
    <col min="2840" max="2842" width="2.625" customWidth="1"/>
    <col min="2843" max="2843" width="3.5" customWidth="1"/>
    <col min="2844" max="2845" width="2.625" customWidth="1"/>
    <col min="2846" max="2846" width="50.625" customWidth="1"/>
    <col min="3073" max="3073" width="12.375" customWidth="1"/>
    <col min="3074" max="3076" width="2.625" customWidth="1"/>
    <col min="3077" max="3077" width="3" customWidth="1"/>
    <col min="3078" max="3093" width="2.625" customWidth="1"/>
    <col min="3094" max="3094" width="3" customWidth="1"/>
    <col min="3095" max="3095" width="4.375" customWidth="1"/>
    <col min="3096" max="3098" width="2.625" customWidth="1"/>
    <col min="3099" max="3099" width="3.5" customWidth="1"/>
    <col min="3100" max="3101" width="2.625" customWidth="1"/>
    <col min="3102" max="3102" width="50.625" customWidth="1"/>
    <col min="3329" max="3329" width="12.375" customWidth="1"/>
    <col min="3330" max="3332" width="2.625" customWidth="1"/>
    <col min="3333" max="3333" width="3" customWidth="1"/>
    <col min="3334" max="3349" width="2.625" customWidth="1"/>
    <col min="3350" max="3350" width="3" customWidth="1"/>
    <col min="3351" max="3351" width="4.375" customWidth="1"/>
    <col min="3352" max="3354" width="2.625" customWidth="1"/>
    <col min="3355" max="3355" width="3.5" customWidth="1"/>
    <col min="3356" max="3357" width="2.625" customWidth="1"/>
    <col min="3358" max="3358" width="50.625" customWidth="1"/>
    <col min="3585" max="3585" width="12.375" customWidth="1"/>
    <col min="3586" max="3588" width="2.625" customWidth="1"/>
    <col min="3589" max="3589" width="3" customWidth="1"/>
    <col min="3590" max="3605" width="2.625" customWidth="1"/>
    <col min="3606" max="3606" width="3" customWidth="1"/>
    <col min="3607" max="3607" width="4.375" customWidth="1"/>
    <col min="3608" max="3610" width="2.625" customWidth="1"/>
    <col min="3611" max="3611" width="3.5" customWidth="1"/>
    <col min="3612" max="3613" width="2.625" customWidth="1"/>
    <col min="3614" max="3614" width="50.625" customWidth="1"/>
    <col min="3841" max="3841" width="12.375" customWidth="1"/>
    <col min="3842" max="3844" width="2.625" customWidth="1"/>
    <col min="3845" max="3845" width="3" customWidth="1"/>
    <col min="3846" max="3861" width="2.625" customWidth="1"/>
    <col min="3862" max="3862" width="3" customWidth="1"/>
    <col min="3863" max="3863" width="4.375" customWidth="1"/>
    <col min="3864" max="3866" width="2.625" customWidth="1"/>
    <col min="3867" max="3867" width="3.5" customWidth="1"/>
    <col min="3868" max="3869" width="2.625" customWidth="1"/>
    <col min="3870" max="3870" width="50.625" customWidth="1"/>
    <col min="4097" max="4097" width="12.375" customWidth="1"/>
    <col min="4098" max="4100" width="2.625" customWidth="1"/>
    <col min="4101" max="4101" width="3" customWidth="1"/>
    <col min="4102" max="4117" width="2.625" customWidth="1"/>
    <col min="4118" max="4118" width="3" customWidth="1"/>
    <col min="4119" max="4119" width="4.375" customWidth="1"/>
    <col min="4120" max="4122" width="2.625" customWidth="1"/>
    <col min="4123" max="4123" width="3.5" customWidth="1"/>
    <col min="4124" max="4125" width="2.625" customWidth="1"/>
    <col min="4126" max="4126" width="50.625" customWidth="1"/>
    <col min="4353" max="4353" width="12.375" customWidth="1"/>
    <col min="4354" max="4356" width="2.625" customWidth="1"/>
    <col min="4357" max="4357" width="3" customWidth="1"/>
    <col min="4358" max="4373" width="2.625" customWidth="1"/>
    <col min="4374" max="4374" width="3" customWidth="1"/>
    <col min="4375" max="4375" width="4.375" customWidth="1"/>
    <col min="4376" max="4378" width="2.625" customWidth="1"/>
    <col min="4379" max="4379" width="3.5" customWidth="1"/>
    <col min="4380" max="4381" width="2.625" customWidth="1"/>
    <col min="4382" max="4382" width="50.625" customWidth="1"/>
    <col min="4609" max="4609" width="12.375" customWidth="1"/>
    <col min="4610" max="4612" width="2.625" customWidth="1"/>
    <col min="4613" max="4613" width="3" customWidth="1"/>
    <col min="4614" max="4629" width="2.625" customWidth="1"/>
    <col min="4630" max="4630" width="3" customWidth="1"/>
    <col min="4631" max="4631" width="4.375" customWidth="1"/>
    <col min="4632" max="4634" width="2.625" customWidth="1"/>
    <col min="4635" max="4635" width="3.5" customWidth="1"/>
    <col min="4636" max="4637" width="2.625" customWidth="1"/>
    <col min="4638" max="4638" width="50.625" customWidth="1"/>
    <col min="4865" max="4865" width="12.375" customWidth="1"/>
    <col min="4866" max="4868" width="2.625" customWidth="1"/>
    <col min="4869" max="4869" width="3" customWidth="1"/>
    <col min="4870" max="4885" width="2.625" customWidth="1"/>
    <col min="4886" max="4886" width="3" customWidth="1"/>
    <col min="4887" max="4887" width="4.375" customWidth="1"/>
    <col min="4888" max="4890" width="2.625" customWidth="1"/>
    <col min="4891" max="4891" width="3.5" customWidth="1"/>
    <col min="4892" max="4893" width="2.625" customWidth="1"/>
    <col min="4894" max="4894" width="50.625" customWidth="1"/>
    <col min="5121" max="5121" width="12.375" customWidth="1"/>
    <col min="5122" max="5124" width="2.625" customWidth="1"/>
    <col min="5125" max="5125" width="3" customWidth="1"/>
    <col min="5126" max="5141" width="2.625" customWidth="1"/>
    <col min="5142" max="5142" width="3" customWidth="1"/>
    <col min="5143" max="5143" width="4.375" customWidth="1"/>
    <col min="5144" max="5146" width="2.625" customWidth="1"/>
    <col min="5147" max="5147" width="3.5" customWidth="1"/>
    <col min="5148" max="5149" width="2.625" customWidth="1"/>
    <col min="5150" max="5150" width="50.625" customWidth="1"/>
    <col min="5377" max="5377" width="12.375" customWidth="1"/>
    <col min="5378" max="5380" width="2.625" customWidth="1"/>
    <col min="5381" max="5381" width="3" customWidth="1"/>
    <col min="5382" max="5397" width="2.625" customWidth="1"/>
    <col min="5398" max="5398" width="3" customWidth="1"/>
    <col min="5399" max="5399" width="4.375" customWidth="1"/>
    <col min="5400" max="5402" width="2.625" customWidth="1"/>
    <col min="5403" max="5403" width="3.5" customWidth="1"/>
    <col min="5404" max="5405" width="2.625" customWidth="1"/>
    <col min="5406" max="5406" width="50.625" customWidth="1"/>
    <col min="5633" max="5633" width="12.375" customWidth="1"/>
    <col min="5634" max="5636" width="2.625" customWidth="1"/>
    <col min="5637" max="5637" width="3" customWidth="1"/>
    <col min="5638" max="5653" width="2.625" customWidth="1"/>
    <col min="5654" max="5654" width="3" customWidth="1"/>
    <col min="5655" max="5655" width="4.375" customWidth="1"/>
    <col min="5656" max="5658" width="2.625" customWidth="1"/>
    <col min="5659" max="5659" width="3.5" customWidth="1"/>
    <col min="5660" max="5661" width="2.625" customWidth="1"/>
    <col min="5662" max="5662" width="50.625" customWidth="1"/>
    <col min="5889" max="5889" width="12.375" customWidth="1"/>
    <col min="5890" max="5892" width="2.625" customWidth="1"/>
    <col min="5893" max="5893" width="3" customWidth="1"/>
    <col min="5894" max="5909" width="2.625" customWidth="1"/>
    <col min="5910" max="5910" width="3" customWidth="1"/>
    <col min="5911" max="5911" width="4.375" customWidth="1"/>
    <col min="5912" max="5914" width="2.625" customWidth="1"/>
    <col min="5915" max="5915" width="3.5" customWidth="1"/>
    <col min="5916" max="5917" width="2.625" customWidth="1"/>
    <col min="5918" max="5918" width="50.625" customWidth="1"/>
    <col min="6145" max="6145" width="12.375" customWidth="1"/>
    <col min="6146" max="6148" width="2.625" customWidth="1"/>
    <col min="6149" max="6149" width="3" customWidth="1"/>
    <col min="6150" max="6165" width="2.625" customWidth="1"/>
    <col min="6166" max="6166" width="3" customWidth="1"/>
    <col min="6167" max="6167" width="4.375" customWidth="1"/>
    <col min="6168" max="6170" width="2.625" customWidth="1"/>
    <col min="6171" max="6171" width="3.5" customWidth="1"/>
    <col min="6172" max="6173" width="2.625" customWidth="1"/>
    <col min="6174" max="6174" width="50.625" customWidth="1"/>
    <col min="6401" max="6401" width="12.375" customWidth="1"/>
    <col min="6402" max="6404" width="2.625" customWidth="1"/>
    <col min="6405" max="6405" width="3" customWidth="1"/>
    <col min="6406" max="6421" width="2.625" customWidth="1"/>
    <col min="6422" max="6422" width="3" customWidth="1"/>
    <col min="6423" max="6423" width="4.375" customWidth="1"/>
    <col min="6424" max="6426" width="2.625" customWidth="1"/>
    <col min="6427" max="6427" width="3.5" customWidth="1"/>
    <col min="6428" max="6429" width="2.625" customWidth="1"/>
    <col min="6430" max="6430" width="50.625" customWidth="1"/>
    <col min="6657" max="6657" width="12.375" customWidth="1"/>
    <col min="6658" max="6660" width="2.625" customWidth="1"/>
    <col min="6661" max="6661" width="3" customWidth="1"/>
    <col min="6662" max="6677" width="2.625" customWidth="1"/>
    <col min="6678" max="6678" width="3" customWidth="1"/>
    <col min="6679" max="6679" width="4.375" customWidth="1"/>
    <col min="6680" max="6682" width="2.625" customWidth="1"/>
    <col min="6683" max="6683" width="3.5" customWidth="1"/>
    <col min="6684" max="6685" width="2.625" customWidth="1"/>
    <col min="6686" max="6686" width="50.625" customWidth="1"/>
    <col min="6913" max="6913" width="12.375" customWidth="1"/>
    <col min="6914" max="6916" width="2.625" customWidth="1"/>
    <col min="6917" max="6917" width="3" customWidth="1"/>
    <col min="6918" max="6933" width="2.625" customWidth="1"/>
    <col min="6934" max="6934" width="3" customWidth="1"/>
    <col min="6935" max="6935" width="4.375" customWidth="1"/>
    <col min="6936" max="6938" width="2.625" customWidth="1"/>
    <col min="6939" max="6939" width="3.5" customWidth="1"/>
    <col min="6940" max="6941" width="2.625" customWidth="1"/>
    <col min="6942" max="6942" width="50.625" customWidth="1"/>
    <col min="7169" max="7169" width="12.375" customWidth="1"/>
    <col min="7170" max="7172" width="2.625" customWidth="1"/>
    <col min="7173" max="7173" width="3" customWidth="1"/>
    <col min="7174" max="7189" width="2.625" customWidth="1"/>
    <col min="7190" max="7190" width="3" customWidth="1"/>
    <col min="7191" max="7191" width="4.375" customWidth="1"/>
    <col min="7192" max="7194" width="2.625" customWidth="1"/>
    <col min="7195" max="7195" width="3.5" customWidth="1"/>
    <col min="7196" max="7197" width="2.625" customWidth="1"/>
    <col min="7198" max="7198" width="50.625" customWidth="1"/>
    <col min="7425" max="7425" width="12.375" customWidth="1"/>
    <col min="7426" max="7428" width="2.625" customWidth="1"/>
    <col min="7429" max="7429" width="3" customWidth="1"/>
    <col min="7430" max="7445" width="2.625" customWidth="1"/>
    <col min="7446" max="7446" width="3" customWidth="1"/>
    <col min="7447" max="7447" width="4.375" customWidth="1"/>
    <col min="7448" max="7450" width="2.625" customWidth="1"/>
    <col min="7451" max="7451" width="3.5" customWidth="1"/>
    <col min="7452" max="7453" width="2.625" customWidth="1"/>
    <col min="7454" max="7454" width="50.625" customWidth="1"/>
    <col min="7681" max="7681" width="12.375" customWidth="1"/>
    <col min="7682" max="7684" width="2.625" customWidth="1"/>
    <col min="7685" max="7685" width="3" customWidth="1"/>
    <col min="7686" max="7701" width="2.625" customWidth="1"/>
    <col min="7702" max="7702" width="3" customWidth="1"/>
    <col min="7703" max="7703" width="4.375" customWidth="1"/>
    <col min="7704" max="7706" width="2.625" customWidth="1"/>
    <col min="7707" max="7707" width="3.5" customWidth="1"/>
    <col min="7708" max="7709" width="2.625" customWidth="1"/>
    <col min="7710" max="7710" width="50.625" customWidth="1"/>
    <col min="7937" max="7937" width="12.375" customWidth="1"/>
    <col min="7938" max="7940" width="2.625" customWidth="1"/>
    <col min="7941" max="7941" width="3" customWidth="1"/>
    <col min="7942" max="7957" width="2.625" customWidth="1"/>
    <col min="7958" max="7958" width="3" customWidth="1"/>
    <col min="7959" max="7959" width="4.375" customWidth="1"/>
    <col min="7960" max="7962" width="2.625" customWidth="1"/>
    <col min="7963" max="7963" width="3.5" customWidth="1"/>
    <col min="7964" max="7965" width="2.625" customWidth="1"/>
    <col min="7966" max="7966" width="50.625" customWidth="1"/>
    <col min="8193" max="8193" width="12.375" customWidth="1"/>
    <col min="8194" max="8196" width="2.625" customWidth="1"/>
    <col min="8197" max="8197" width="3" customWidth="1"/>
    <col min="8198" max="8213" width="2.625" customWidth="1"/>
    <col min="8214" max="8214" width="3" customWidth="1"/>
    <col min="8215" max="8215" width="4.375" customWidth="1"/>
    <col min="8216" max="8218" width="2.625" customWidth="1"/>
    <col min="8219" max="8219" width="3.5" customWidth="1"/>
    <col min="8220" max="8221" width="2.625" customWidth="1"/>
    <col min="8222" max="8222" width="50.625" customWidth="1"/>
    <col min="8449" max="8449" width="12.375" customWidth="1"/>
    <col min="8450" max="8452" width="2.625" customWidth="1"/>
    <col min="8453" max="8453" width="3" customWidth="1"/>
    <col min="8454" max="8469" width="2.625" customWidth="1"/>
    <col min="8470" max="8470" width="3" customWidth="1"/>
    <col min="8471" max="8471" width="4.375" customWidth="1"/>
    <col min="8472" max="8474" width="2.625" customWidth="1"/>
    <col min="8475" max="8475" width="3.5" customWidth="1"/>
    <col min="8476" max="8477" width="2.625" customWidth="1"/>
    <col min="8478" max="8478" width="50.625" customWidth="1"/>
    <col min="8705" max="8705" width="12.375" customWidth="1"/>
    <col min="8706" max="8708" width="2.625" customWidth="1"/>
    <col min="8709" max="8709" width="3" customWidth="1"/>
    <col min="8710" max="8725" width="2.625" customWidth="1"/>
    <col min="8726" max="8726" width="3" customWidth="1"/>
    <col min="8727" max="8727" width="4.375" customWidth="1"/>
    <col min="8728" max="8730" width="2.625" customWidth="1"/>
    <col min="8731" max="8731" width="3.5" customWidth="1"/>
    <col min="8732" max="8733" width="2.625" customWidth="1"/>
    <col min="8734" max="8734" width="50.625" customWidth="1"/>
    <col min="8961" max="8961" width="12.375" customWidth="1"/>
    <col min="8962" max="8964" width="2.625" customWidth="1"/>
    <col min="8965" max="8965" width="3" customWidth="1"/>
    <col min="8966" max="8981" width="2.625" customWidth="1"/>
    <col min="8982" max="8982" width="3" customWidth="1"/>
    <col min="8983" max="8983" width="4.375" customWidth="1"/>
    <col min="8984" max="8986" width="2.625" customWidth="1"/>
    <col min="8987" max="8987" width="3.5" customWidth="1"/>
    <col min="8988" max="8989" width="2.625" customWidth="1"/>
    <col min="8990" max="8990" width="50.625" customWidth="1"/>
    <col min="9217" max="9217" width="12.375" customWidth="1"/>
    <col min="9218" max="9220" width="2.625" customWidth="1"/>
    <col min="9221" max="9221" width="3" customWidth="1"/>
    <col min="9222" max="9237" width="2.625" customWidth="1"/>
    <col min="9238" max="9238" width="3" customWidth="1"/>
    <col min="9239" max="9239" width="4.375" customWidth="1"/>
    <col min="9240" max="9242" width="2.625" customWidth="1"/>
    <col min="9243" max="9243" width="3.5" customWidth="1"/>
    <col min="9244" max="9245" width="2.625" customWidth="1"/>
    <col min="9246" max="9246" width="50.625" customWidth="1"/>
    <col min="9473" max="9473" width="12.375" customWidth="1"/>
    <col min="9474" max="9476" width="2.625" customWidth="1"/>
    <col min="9477" max="9477" width="3" customWidth="1"/>
    <col min="9478" max="9493" width="2.625" customWidth="1"/>
    <col min="9494" max="9494" width="3" customWidth="1"/>
    <col min="9495" max="9495" width="4.375" customWidth="1"/>
    <col min="9496" max="9498" width="2.625" customWidth="1"/>
    <col min="9499" max="9499" width="3.5" customWidth="1"/>
    <col min="9500" max="9501" width="2.625" customWidth="1"/>
    <col min="9502" max="9502" width="50.625" customWidth="1"/>
    <col min="9729" max="9729" width="12.375" customWidth="1"/>
    <col min="9730" max="9732" width="2.625" customWidth="1"/>
    <col min="9733" max="9733" width="3" customWidth="1"/>
    <col min="9734" max="9749" width="2.625" customWidth="1"/>
    <col min="9750" max="9750" width="3" customWidth="1"/>
    <col min="9751" max="9751" width="4.375" customWidth="1"/>
    <col min="9752" max="9754" width="2.625" customWidth="1"/>
    <col min="9755" max="9755" width="3.5" customWidth="1"/>
    <col min="9756" max="9757" width="2.625" customWidth="1"/>
    <col min="9758" max="9758" width="50.625" customWidth="1"/>
    <col min="9985" max="9985" width="12.375" customWidth="1"/>
    <col min="9986" max="9988" width="2.625" customWidth="1"/>
    <col min="9989" max="9989" width="3" customWidth="1"/>
    <col min="9990" max="10005" width="2.625" customWidth="1"/>
    <col min="10006" max="10006" width="3" customWidth="1"/>
    <col min="10007" max="10007" width="4.375" customWidth="1"/>
    <col min="10008" max="10010" width="2.625" customWidth="1"/>
    <col min="10011" max="10011" width="3.5" customWidth="1"/>
    <col min="10012" max="10013" width="2.625" customWidth="1"/>
    <col min="10014" max="10014" width="50.625" customWidth="1"/>
    <col min="10241" max="10241" width="12.375" customWidth="1"/>
    <col min="10242" max="10244" width="2.625" customWidth="1"/>
    <col min="10245" max="10245" width="3" customWidth="1"/>
    <col min="10246" max="10261" width="2.625" customWidth="1"/>
    <col min="10262" max="10262" width="3" customWidth="1"/>
    <col min="10263" max="10263" width="4.375" customWidth="1"/>
    <col min="10264" max="10266" width="2.625" customWidth="1"/>
    <col min="10267" max="10267" width="3.5" customWidth="1"/>
    <col min="10268" max="10269" width="2.625" customWidth="1"/>
    <col min="10270" max="10270" width="50.625" customWidth="1"/>
    <col min="10497" max="10497" width="12.375" customWidth="1"/>
    <col min="10498" max="10500" width="2.625" customWidth="1"/>
    <col min="10501" max="10501" width="3" customWidth="1"/>
    <col min="10502" max="10517" width="2.625" customWidth="1"/>
    <col min="10518" max="10518" width="3" customWidth="1"/>
    <col min="10519" max="10519" width="4.375" customWidth="1"/>
    <col min="10520" max="10522" width="2.625" customWidth="1"/>
    <col min="10523" max="10523" width="3.5" customWidth="1"/>
    <col min="10524" max="10525" width="2.625" customWidth="1"/>
    <col min="10526" max="10526" width="50.625" customWidth="1"/>
    <col min="10753" max="10753" width="12.375" customWidth="1"/>
    <col min="10754" max="10756" width="2.625" customWidth="1"/>
    <col min="10757" max="10757" width="3" customWidth="1"/>
    <col min="10758" max="10773" width="2.625" customWidth="1"/>
    <col min="10774" max="10774" width="3" customWidth="1"/>
    <col min="10775" max="10775" width="4.375" customWidth="1"/>
    <col min="10776" max="10778" width="2.625" customWidth="1"/>
    <col min="10779" max="10779" width="3.5" customWidth="1"/>
    <col min="10780" max="10781" width="2.625" customWidth="1"/>
    <col min="10782" max="10782" width="50.625" customWidth="1"/>
    <col min="11009" max="11009" width="12.375" customWidth="1"/>
    <col min="11010" max="11012" width="2.625" customWidth="1"/>
    <col min="11013" max="11013" width="3" customWidth="1"/>
    <col min="11014" max="11029" width="2.625" customWidth="1"/>
    <col min="11030" max="11030" width="3" customWidth="1"/>
    <col min="11031" max="11031" width="4.375" customWidth="1"/>
    <col min="11032" max="11034" width="2.625" customWidth="1"/>
    <col min="11035" max="11035" width="3.5" customWidth="1"/>
    <col min="11036" max="11037" width="2.625" customWidth="1"/>
    <col min="11038" max="11038" width="50.625" customWidth="1"/>
    <col min="11265" max="11265" width="12.375" customWidth="1"/>
    <col min="11266" max="11268" width="2.625" customWidth="1"/>
    <col min="11269" max="11269" width="3" customWidth="1"/>
    <col min="11270" max="11285" width="2.625" customWidth="1"/>
    <col min="11286" max="11286" width="3" customWidth="1"/>
    <col min="11287" max="11287" width="4.375" customWidth="1"/>
    <col min="11288" max="11290" width="2.625" customWidth="1"/>
    <col min="11291" max="11291" width="3.5" customWidth="1"/>
    <col min="11292" max="11293" width="2.625" customWidth="1"/>
    <col min="11294" max="11294" width="50.625" customWidth="1"/>
    <col min="11521" max="11521" width="12.375" customWidth="1"/>
    <col min="11522" max="11524" width="2.625" customWidth="1"/>
    <col min="11525" max="11525" width="3" customWidth="1"/>
    <col min="11526" max="11541" width="2.625" customWidth="1"/>
    <col min="11542" max="11542" width="3" customWidth="1"/>
    <col min="11543" max="11543" width="4.375" customWidth="1"/>
    <col min="11544" max="11546" width="2.625" customWidth="1"/>
    <col min="11547" max="11547" width="3.5" customWidth="1"/>
    <col min="11548" max="11549" width="2.625" customWidth="1"/>
    <col min="11550" max="11550" width="50.625" customWidth="1"/>
    <col min="11777" max="11777" width="12.375" customWidth="1"/>
    <col min="11778" max="11780" width="2.625" customWidth="1"/>
    <col min="11781" max="11781" width="3" customWidth="1"/>
    <col min="11782" max="11797" width="2.625" customWidth="1"/>
    <col min="11798" max="11798" width="3" customWidth="1"/>
    <col min="11799" max="11799" width="4.375" customWidth="1"/>
    <col min="11800" max="11802" width="2.625" customWidth="1"/>
    <col min="11803" max="11803" width="3.5" customWidth="1"/>
    <col min="11804" max="11805" width="2.625" customWidth="1"/>
    <col min="11806" max="11806" width="50.625" customWidth="1"/>
    <col min="12033" max="12033" width="12.375" customWidth="1"/>
    <col min="12034" max="12036" width="2.625" customWidth="1"/>
    <col min="12037" max="12037" width="3" customWidth="1"/>
    <col min="12038" max="12053" width="2.625" customWidth="1"/>
    <col min="12054" max="12054" width="3" customWidth="1"/>
    <col min="12055" max="12055" width="4.375" customWidth="1"/>
    <col min="12056" max="12058" width="2.625" customWidth="1"/>
    <col min="12059" max="12059" width="3.5" customWidth="1"/>
    <col min="12060" max="12061" width="2.625" customWidth="1"/>
    <col min="12062" max="12062" width="50.625" customWidth="1"/>
    <col min="12289" max="12289" width="12.375" customWidth="1"/>
    <col min="12290" max="12292" width="2.625" customWidth="1"/>
    <col min="12293" max="12293" width="3" customWidth="1"/>
    <col min="12294" max="12309" width="2.625" customWidth="1"/>
    <col min="12310" max="12310" width="3" customWidth="1"/>
    <col min="12311" max="12311" width="4.375" customWidth="1"/>
    <col min="12312" max="12314" width="2.625" customWidth="1"/>
    <col min="12315" max="12315" width="3.5" customWidth="1"/>
    <col min="12316" max="12317" width="2.625" customWidth="1"/>
    <col min="12318" max="12318" width="50.625" customWidth="1"/>
    <col min="12545" max="12545" width="12.375" customWidth="1"/>
    <col min="12546" max="12548" width="2.625" customWidth="1"/>
    <col min="12549" max="12549" width="3" customWidth="1"/>
    <col min="12550" max="12565" width="2.625" customWidth="1"/>
    <col min="12566" max="12566" width="3" customWidth="1"/>
    <col min="12567" max="12567" width="4.375" customWidth="1"/>
    <col min="12568" max="12570" width="2.625" customWidth="1"/>
    <col min="12571" max="12571" width="3.5" customWidth="1"/>
    <col min="12572" max="12573" width="2.625" customWidth="1"/>
    <col min="12574" max="12574" width="50.625" customWidth="1"/>
    <col min="12801" max="12801" width="12.375" customWidth="1"/>
    <col min="12802" max="12804" width="2.625" customWidth="1"/>
    <col min="12805" max="12805" width="3" customWidth="1"/>
    <col min="12806" max="12821" width="2.625" customWidth="1"/>
    <col min="12822" max="12822" width="3" customWidth="1"/>
    <col min="12823" max="12823" width="4.375" customWidth="1"/>
    <col min="12824" max="12826" width="2.625" customWidth="1"/>
    <col min="12827" max="12827" width="3.5" customWidth="1"/>
    <col min="12828" max="12829" width="2.625" customWidth="1"/>
    <col min="12830" max="12830" width="50.625" customWidth="1"/>
    <col min="13057" max="13057" width="12.375" customWidth="1"/>
    <col min="13058" max="13060" width="2.625" customWidth="1"/>
    <col min="13061" max="13061" width="3" customWidth="1"/>
    <col min="13062" max="13077" width="2.625" customWidth="1"/>
    <col min="13078" max="13078" width="3" customWidth="1"/>
    <col min="13079" max="13079" width="4.375" customWidth="1"/>
    <col min="13080" max="13082" width="2.625" customWidth="1"/>
    <col min="13083" max="13083" width="3.5" customWidth="1"/>
    <col min="13084" max="13085" width="2.625" customWidth="1"/>
    <col min="13086" max="13086" width="50.625" customWidth="1"/>
    <col min="13313" max="13313" width="12.375" customWidth="1"/>
    <col min="13314" max="13316" width="2.625" customWidth="1"/>
    <col min="13317" max="13317" width="3" customWidth="1"/>
    <col min="13318" max="13333" width="2.625" customWidth="1"/>
    <col min="13334" max="13334" width="3" customWidth="1"/>
    <col min="13335" max="13335" width="4.375" customWidth="1"/>
    <col min="13336" max="13338" width="2.625" customWidth="1"/>
    <col min="13339" max="13339" width="3.5" customWidth="1"/>
    <col min="13340" max="13341" width="2.625" customWidth="1"/>
    <col min="13342" max="13342" width="50.625" customWidth="1"/>
    <col min="13569" max="13569" width="12.375" customWidth="1"/>
    <col min="13570" max="13572" width="2.625" customWidth="1"/>
    <col min="13573" max="13573" width="3" customWidth="1"/>
    <col min="13574" max="13589" width="2.625" customWidth="1"/>
    <col min="13590" max="13590" width="3" customWidth="1"/>
    <col min="13591" max="13591" width="4.375" customWidth="1"/>
    <col min="13592" max="13594" width="2.625" customWidth="1"/>
    <col min="13595" max="13595" width="3.5" customWidth="1"/>
    <col min="13596" max="13597" width="2.625" customWidth="1"/>
    <col min="13598" max="13598" width="50.625" customWidth="1"/>
    <col min="13825" max="13825" width="12.375" customWidth="1"/>
    <col min="13826" max="13828" width="2.625" customWidth="1"/>
    <col min="13829" max="13829" width="3" customWidth="1"/>
    <col min="13830" max="13845" width="2.625" customWidth="1"/>
    <col min="13846" max="13846" width="3" customWidth="1"/>
    <col min="13847" max="13847" width="4.375" customWidth="1"/>
    <col min="13848" max="13850" width="2.625" customWidth="1"/>
    <col min="13851" max="13851" width="3.5" customWidth="1"/>
    <col min="13852" max="13853" width="2.625" customWidth="1"/>
    <col min="13854" max="13854" width="50.625" customWidth="1"/>
    <col min="14081" max="14081" width="12.375" customWidth="1"/>
    <col min="14082" max="14084" width="2.625" customWidth="1"/>
    <col min="14085" max="14085" width="3" customWidth="1"/>
    <col min="14086" max="14101" width="2.625" customWidth="1"/>
    <col min="14102" max="14102" width="3" customWidth="1"/>
    <col min="14103" max="14103" width="4.375" customWidth="1"/>
    <col min="14104" max="14106" width="2.625" customWidth="1"/>
    <col min="14107" max="14107" width="3.5" customWidth="1"/>
    <col min="14108" max="14109" width="2.625" customWidth="1"/>
    <col min="14110" max="14110" width="50.625" customWidth="1"/>
    <col min="14337" max="14337" width="12.375" customWidth="1"/>
    <col min="14338" max="14340" width="2.625" customWidth="1"/>
    <col min="14341" max="14341" width="3" customWidth="1"/>
    <col min="14342" max="14357" width="2.625" customWidth="1"/>
    <col min="14358" max="14358" width="3" customWidth="1"/>
    <col min="14359" max="14359" width="4.375" customWidth="1"/>
    <col min="14360" max="14362" width="2.625" customWidth="1"/>
    <col min="14363" max="14363" width="3.5" customWidth="1"/>
    <col min="14364" max="14365" width="2.625" customWidth="1"/>
    <col min="14366" max="14366" width="50.625" customWidth="1"/>
    <col min="14593" max="14593" width="12.375" customWidth="1"/>
    <col min="14594" max="14596" width="2.625" customWidth="1"/>
    <col min="14597" max="14597" width="3" customWidth="1"/>
    <col min="14598" max="14613" width="2.625" customWidth="1"/>
    <col min="14614" max="14614" width="3" customWidth="1"/>
    <col min="14615" max="14615" width="4.375" customWidth="1"/>
    <col min="14616" max="14618" width="2.625" customWidth="1"/>
    <col min="14619" max="14619" width="3.5" customWidth="1"/>
    <col min="14620" max="14621" width="2.625" customWidth="1"/>
    <col min="14622" max="14622" width="50.625" customWidth="1"/>
    <col min="14849" max="14849" width="12.375" customWidth="1"/>
    <col min="14850" max="14852" width="2.625" customWidth="1"/>
    <col min="14853" max="14853" width="3" customWidth="1"/>
    <col min="14854" max="14869" width="2.625" customWidth="1"/>
    <col min="14870" max="14870" width="3" customWidth="1"/>
    <col min="14871" max="14871" width="4.375" customWidth="1"/>
    <col min="14872" max="14874" width="2.625" customWidth="1"/>
    <col min="14875" max="14875" width="3.5" customWidth="1"/>
    <col min="14876" max="14877" width="2.625" customWidth="1"/>
    <col min="14878" max="14878" width="50.625" customWidth="1"/>
    <col min="15105" max="15105" width="12.375" customWidth="1"/>
    <col min="15106" max="15108" width="2.625" customWidth="1"/>
    <col min="15109" max="15109" width="3" customWidth="1"/>
    <col min="15110" max="15125" width="2.625" customWidth="1"/>
    <col min="15126" max="15126" width="3" customWidth="1"/>
    <col min="15127" max="15127" width="4.375" customWidth="1"/>
    <col min="15128" max="15130" width="2.625" customWidth="1"/>
    <col min="15131" max="15131" width="3.5" customWidth="1"/>
    <col min="15132" max="15133" width="2.625" customWidth="1"/>
    <col min="15134" max="15134" width="50.625" customWidth="1"/>
    <col min="15361" max="15361" width="12.375" customWidth="1"/>
    <col min="15362" max="15364" width="2.625" customWidth="1"/>
    <col min="15365" max="15365" width="3" customWidth="1"/>
    <col min="15366" max="15381" width="2.625" customWidth="1"/>
    <col min="15382" max="15382" width="3" customWidth="1"/>
    <col min="15383" max="15383" width="4.375" customWidth="1"/>
    <col min="15384" max="15386" width="2.625" customWidth="1"/>
    <col min="15387" max="15387" width="3.5" customWidth="1"/>
    <col min="15388" max="15389" width="2.625" customWidth="1"/>
    <col min="15390" max="15390" width="50.625" customWidth="1"/>
    <col min="15617" max="15617" width="12.375" customWidth="1"/>
    <col min="15618" max="15620" width="2.625" customWidth="1"/>
    <col min="15621" max="15621" width="3" customWidth="1"/>
    <col min="15622" max="15637" width="2.625" customWidth="1"/>
    <col min="15638" max="15638" width="3" customWidth="1"/>
    <col min="15639" max="15639" width="4.375" customWidth="1"/>
    <col min="15640" max="15642" width="2.625" customWidth="1"/>
    <col min="15643" max="15643" width="3.5" customWidth="1"/>
    <col min="15644" max="15645" width="2.625" customWidth="1"/>
    <col min="15646" max="15646" width="50.625" customWidth="1"/>
    <col min="15873" max="15873" width="12.375" customWidth="1"/>
    <col min="15874" max="15876" width="2.625" customWidth="1"/>
    <col min="15877" max="15877" width="3" customWidth="1"/>
    <col min="15878" max="15893" width="2.625" customWidth="1"/>
    <col min="15894" max="15894" width="3" customWidth="1"/>
    <col min="15895" max="15895" width="4.375" customWidth="1"/>
    <col min="15896" max="15898" width="2.625" customWidth="1"/>
    <col min="15899" max="15899" width="3.5" customWidth="1"/>
    <col min="15900" max="15901" width="2.625" customWidth="1"/>
    <col min="15902" max="15902" width="50.625" customWidth="1"/>
    <col min="16129" max="16129" width="12.375" customWidth="1"/>
    <col min="16130" max="16132" width="2.625" customWidth="1"/>
    <col min="16133" max="16133" width="3" customWidth="1"/>
    <col min="16134" max="16149" width="2.625" customWidth="1"/>
    <col min="16150" max="16150" width="3" customWidth="1"/>
    <col min="16151" max="16151" width="4.375" customWidth="1"/>
    <col min="16152" max="16154" width="2.625" customWidth="1"/>
    <col min="16155" max="16155" width="3.5" customWidth="1"/>
    <col min="16156" max="16157" width="2.625" customWidth="1"/>
    <col min="16158" max="16158" width="50.625" customWidth="1"/>
  </cols>
  <sheetData>
    <row r="1" spans="1:30" s="364" customFormat="1" ht="21" customHeight="1">
      <c r="AC1" s="365" t="s">
        <v>626</v>
      </c>
      <c r="AD1" s="365"/>
    </row>
    <row r="2" spans="1:30" s="364" customFormat="1" ht="27" customHeight="1">
      <c r="A2" s="856" t="s">
        <v>769</v>
      </c>
      <c r="B2" s="856"/>
      <c r="C2" s="856"/>
      <c r="D2" s="856"/>
      <c r="E2" s="856"/>
      <c r="F2" s="856"/>
      <c r="G2" s="856"/>
      <c r="H2" s="856"/>
      <c r="I2" s="856"/>
      <c r="J2" s="856"/>
      <c r="K2" s="856"/>
      <c r="L2" s="856"/>
      <c r="M2" s="856"/>
      <c r="N2" s="856"/>
      <c r="O2" s="856"/>
      <c r="P2" s="856"/>
      <c r="Q2" s="856"/>
      <c r="R2" s="856"/>
      <c r="S2" s="856"/>
      <c r="T2" s="856"/>
      <c r="U2" s="856"/>
      <c r="V2" s="856"/>
      <c r="W2" s="856"/>
      <c r="X2" s="856"/>
      <c r="Y2" s="856"/>
      <c r="Z2" s="856"/>
      <c r="AA2" s="856"/>
      <c r="AB2" s="856"/>
      <c r="AC2" s="856"/>
      <c r="AD2" s="366"/>
    </row>
    <row r="3" spans="1:30" s="364" customFormat="1" ht="14.1" customHeight="1"/>
    <row r="4" spans="1:30" s="364" customFormat="1" ht="20.100000000000001" customHeight="1" thickBot="1">
      <c r="A4" s="367"/>
      <c r="B4" s="367"/>
      <c r="C4" s="367"/>
      <c r="D4" s="367"/>
      <c r="E4" s="367"/>
      <c r="F4" s="367"/>
      <c r="G4" s="367"/>
      <c r="H4" s="367"/>
      <c r="I4" s="367"/>
      <c r="J4" s="367"/>
      <c r="K4" s="367"/>
      <c r="L4" s="367"/>
      <c r="M4" s="367"/>
      <c r="N4" s="367"/>
      <c r="O4" s="367"/>
      <c r="P4" s="367"/>
      <c r="Q4" s="367"/>
      <c r="R4" s="367"/>
      <c r="S4" s="367"/>
      <c r="T4" s="367"/>
      <c r="U4" s="367"/>
      <c r="V4" s="367"/>
      <c r="W4" s="367"/>
      <c r="X4" s="373"/>
      <c r="Y4" s="373"/>
      <c r="Z4" s="367"/>
      <c r="AA4" s="367"/>
      <c r="AB4" s="367"/>
      <c r="AC4" s="369"/>
      <c r="AD4" s="369"/>
    </row>
    <row r="5" spans="1:30" s="364" customFormat="1" ht="20.100000000000001" customHeight="1">
      <c r="A5" s="859" t="s">
        <v>199</v>
      </c>
      <c r="B5" s="860"/>
      <c r="C5" s="860"/>
      <c r="D5" s="861" t="str">
        <f>IF('調査票（水道水）'!D5="","",'調査票（水道水）'!D5)</f>
        <v/>
      </c>
      <c r="E5" s="862"/>
      <c r="F5" s="862"/>
      <c r="G5" s="862"/>
      <c r="H5" s="862"/>
      <c r="I5" s="862"/>
      <c r="J5" s="862"/>
      <c r="K5" s="862"/>
      <c r="L5" s="862"/>
      <c r="M5" s="862"/>
      <c r="N5" s="862"/>
      <c r="O5" s="862"/>
      <c r="P5" s="862"/>
      <c r="Q5" s="862"/>
      <c r="R5" s="862"/>
      <c r="S5" s="862"/>
      <c r="T5" s="862"/>
      <c r="U5" s="862"/>
      <c r="V5" s="862"/>
      <c r="W5" s="862"/>
      <c r="X5" s="862"/>
      <c r="Y5" s="862"/>
      <c r="Z5" s="862"/>
      <c r="AA5" s="862"/>
      <c r="AB5" s="862"/>
      <c r="AC5" s="863"/>
      <c r="AD5" s="630" t="s">
        <v>880</v>
      </c>
    </row>
    <row r="6" spans="1:30" s="364" customFormat="1" ht="22.9" customHeight="1">
      <c r="A6" s="864" t="s">
        <v>200</v>
      </c>
      <c r="B6" s="865"/>
      <c r="C6" s="866"/>
      <c r="D6" s="867"/>
      <c r="E6" s="868"/>
      <c r="F6" s="868"/>
      <c r="G6" s="868"/>
      <c r="H6" s="868"/>
      <c r="I6" s="868"/>
      <c r="J6" s="868"/>
      <c r="K6" s="868"/>
      <c r="L6" s="868"/>
      <c r="M6" s="868"/>
      <c r="N6" s="869"/>
      <c r="O6" s="766" t="s">
        <v>246</v>
      </c>
      <c r="P6" s="767"/>
      <c r="Q6" s="767"/>
      <c r="R6" s="767"/>
      <c r="S6" s="767"/>
      <c r="T6" s="768"/>
      <c r="U6" s="870"/>
      <c r="V6" s="769"/>
      <c r="W6" s="769"/>
      <c r="X6" s="769"/>
      <c r="Y6" s="769"/>
      <c r="Z6" s="769"/>
      <c r="AA6" s="769"/>
      <c r="AB6" s="769"/>
      <c r="AC6" s="871"/>
      <c r="AD6" s="641"/>
    </row>
    <row r="7" spans="1:30" s="364" customFormat="1" ht="9.9499999999999993" customHeight="1">
      <c r="A7" s="917" t="s">
        <v>627</v>
      </c>
      <c r="B7" s="918"/>
      <c r="C7" s="918"/>
      <c r="D7" s="774"/>
      <c r="E7" s="775"/>
      <c r="F7" s="775"/>
      <c r="G7" s="775"/>
      <c r="H7" s="775"/>
      <c r="I7" s="775"/>
      <c r="J7" s="775"/>
      <c r="K7" s="775"/>
      <c r="L7" s="775"/>
      <c r="M7" s="775"/>
      <c r="N7" s="775"/>
      <c r="O7" s="775"/>
      <c r="P7" s="751" t="s">
        <v>197</v>
      </c>
      <c r="Q7" s="754"/>
      <c r="R7" s="754" t="s">
        <v>198</v>
      </c>
      <c r="S7" s="1095"/>
      <c r="T7" s="1096"/>
      <c r="U7" s="1096"/>
      <c r="V7" s="1096"/>
      <c r="W7" s="1096"/>
      <c r="X7" s="1279"/>
      <c r="Y7" s="1221" t="s">
        <v>247</v>
      </c>
      <c r="Z7" s="1222"/>
      <c r="AA7" s="1225"/>
      <c r="AB7" s="1226"/>
      <c r="AC7" s="1227"/>
      <c r="AD7" s="896" t="s">
        <v>773</v>
      </c>
    </row>
    <row r="8" spans="1:30" s="364" customFormat="1" ht="22.5" customHeight="1">
      <c r="A8" s="1165"/>
      <c r="B8" s="1166"/>
      <c r="C8" s="1166"/>
      <c r="D8" s="776"/>
      <c r="E8" s="777"/>
      <c r="F8" s="777"/>
      <c r="G8" s="777"/>
      <c r="H8" s="777"/>
      <c r="I8" s="777"/>
      <c r="J8" s="777"/>
      <c r="K8" s="777"/>
      <c r="L8" s="777"/>
      <c r="M8" s="777"/>
      <c r="N8" s="777"/>
      <c r="O8" s="777"/>
      <c r="P8" s="753"/>
      <c r="Q8" s="755"/>
      <c r="R8" s="755"/>
      <c r="S8" s="1097"/>
      <c r="T8" s="1097"/>
      <c r="U8" s="1097"/>
      <c r="V8" s="1097"/>
      <c r="W8" s="1097"/>
      <c r="X8" s="1280"/>
      <c r="Y8" s="1223"/>
      <c r="Z8" s="1224"/>
      <c r="AA8" s="1228"/>
      <c r="AB8" s="1229"/>
      <c r="AC8" s="1230"/>
      <c r="AD8" s="897"/>
    </row>
    <row r="9" spans="1:30" s="364" customFormat="1" ht="20.100000000000001" customHeight="1">
      <c r="A9" s="1033" t="s">
        <v>440</v>
      </c>
      <c r="B9" s="1034"/>
      <c r="C9" s="1035"/>
      <c r="D9" s="763"/>
      <c r="E9" s="764"/>
      <c r="F9" s="764"/>
      <c r="G9" s="764"/>
      <c r="H9" s="764"/>
      <c r="I9" s="764"/>
      <c r="J9" s="764"/>
      <c r="K9" s="764"/>
      <c r="L9" s="764"/>
      <c r="M9" s="764"/>
      <c r="N9" s="764"/>
      <c r="O9" s="764"/>
      <c r="P9" s="764"/>
      <c r="Q9" s="764"/>
      <c r="R9" s="764"/>
      <c r="S9" s="764"/>
      <c r="T9" s="764"/>
      <c r="U9" s="764"/>
      <c r="V9" s="764"/>
      <c r="W9" s="764"/>
      <c r="X9" s="764"/>
      <c r="Y9" s="764"/>
      <c r="Z9" s="764"/>
      <c r="AA9" s="764"/>
      <c r="AB9" s="764"/>
      <c r="AC9" s="1210"/>
      <c r="AD9" s="645"/>
    </row>
    <row r="10" spans="1:30" s="364" customFormat="1" ht="20.100000000000001" customHeight="1">
      <c r="A10" s="1033" t="s">
        <v>441</v>
      </c>
      <c r="B10" s="1034"/>
      <c r="C10" s="1035"/>
      <c r="D10" s="763"/>
      <c r="E10" s="764"/>
      <c r="F10" s="764"/>
      <c r="G10" s="764"/>
      <c r="H10" s="764"/>
      <c r="I10" s="764"/>
      <c r="J10" s="764"/>
      <c r="K10" s="764" t="s">
        <v>442</v>
      </c>
      <c r="L10" s="764"/>
      <c r="M10" s="764"/>
      <c r="N10" s="764"/>
      <c r="O10" s="764"/>
      <c r="P10" s="764"/>
      <c r="Q10" s="764"/>
      <c r="R10" s="764"/>
      <c r="S10" s="764"/>
      <c r="T10" s="764"/>
      <c r="U10" s="764"/>
      <c r="V10" s="1211" t="s">
        <v>443</v>
      </c>
      <c r="W10" s="1211"/>
      <c r="X10" s="1211"/>
      <c r="Y10" s="1211"/>
      <c r="Z10" s="1211"/>
      <c r="AA10" s="1211"/>
      <c r="AB10" s="1211"/>
      <c r="AC10" s="1212"/>
      <c r="AD10" s="645"/>
    </row>
    <row r="11" spans="1:30" s="364" customFormat="1" ht="20.100000000000001" customHeight="1">
      <c r="A11" s="1033" t="s">
        <v>628</v>
      </c>
      <c r="B11" s="1034"/>
      <c r="C11" s="1035"/>
      <c r="D11" s="763"/>
      <c r="E11" s="764"/>
      <c r="F11" s="764"/>
      <c r="G11" s="764"/>
      <c r="H11" s="764"/>
      <c r="I11" s="764"/>
      <c r="J11" s="761" t="s">
        <v>629</v>
      </c>
      <c r="K11" s="761"/>
      <c r="L11" s="442" t="s">
        <v>630</v>
      </c>
      <c r="M11" s="764"/>
      <c r="N11" s="764"/>
      <c r="O11" s="764"/>
      <c r="P11" s="764"/>
      <c r="Q11" s="761" t="s">
        <v>631</v>
      </c>
      <c r="R11" s="761"/>
      <c r="S11" s="442" t="s">
        <v>632</v>
      </c>
      <c r="T11" s="764">
        <f>D11*M11</f>
        <v>0</v>
      </c>
      <c r="U11" s="764"/>
      <c r="V11" s="764"/>
      <c r="W11" s="764"/>
      <c r="X11" s="764"/>
      <c r="Y11" s="1231" t="s">
        <v>629</v>
      </c>
      <c r="Z11" s="1231"/>
      <c r="AA11" s="1231"/>
      <c r="AB11" s="1231"/>
      <c r="AC11" s="1232"/>
      <c r="AD11" s="645"/>
    </row>
    <row r="12" spans="1:30" s="364" customFormat="1" ht="20.100000000000001" customHeight="1">
      <c r="A12" s="1233" t="s">
        <v>633</v>
      </c>
      <c r="B12" s="1183"/>
      <c r="C12" s="1184"/>
      <c r="D12" s="763"/>
      <c r="E12" s="764"/>
      <c r="F12" s="764"/>
      <c r="G12" s="764"/>
      <c r="H12" s="764"/>
      <c r="I12" s="764"/>
      <c r="J12" s="764"/>
      <c r="K12" s="764"/>
      <c r="L12" s="760" t="s">
        <v>634</v>
      </c>
      <c r="M12" s="761"/>
      <c r="N12" s="761"/>
      <c r="O12" s="761"/>
      <c r="P12" s="761"/>
      <c r="Q12" s="762"/>
      <c r="R12" s="1281"/>
      <c r="S12" s="1282"/>
      <c r="T12" s="1282"/>
      <c r="U12" s="1038"/>
      <c r="V12" s="1038"/>
      <c r="W12" s="1038"/>
      <c r="X12" s="1038"/>
      <c r="Y12" s="1038"/>
      <c r="Z12" s="1038"/>
      <c r="AA12" s="1038"/>
      <c r="AB12" s="1038"/>
      <c r="AC12" s="1283"/>
      <c r="AD12" s="645" t="s">
        <v>659</v>
      </c>
    </row>
    <row r="13" spans="1:30" s="364" customFormat="1" ht="20.100000000000001" customHeight="1">
      <c r="A13" s="1033" t="s">
        <v>635</v>
      </c>
      <c r="B13" s="1034"/>
      <c r="C13" s="1035"/>
      <c r="D13" s="763"/>
      <c r="E13" s="764"/>
      <c r="F13" s="764"/>
      <c r="G13" s="764"/>
      <c r="H13" s="764"/>
      <c r="I13" s="764"/>
      <c r="J13" s="764"/>
      <c r="K13" s="764"/>
      <c r="L13" s="442"/>
      <c r="M13" s="764"/>
      <c r="N13" s="764"/>
      <c r="O13" s="764"/>
      <c r="P13" s="764"/>
      <c r="Q13" s="764"/>
      <c r="R13" s="764"/>
      <c r="S13" s="764"/>
      <c r="T13" s="764"/>
      <c r="U13" s="764"/>
      <c r="V13" s="764"/>
      <c r="W13" s="764"/>
      <c r="X13" s="764"/>
      <c r="Y13" s="1231"/>
      <c r="Z13" s="1231"/>
      <c r="AA13" s="1231"/>
      <c r="AB13" s="1231"/>
      <c r="AC13" s="1232"/>
      <c r="AD13" s="645" t="s">
        <v>242</v>
      </c>
    </row>
    <row r="14" spans="1:30" s="364" customFormat="1" ht="15.95" customHeight="1">
      <c r="A14" s="1234" t="s">
        <v>636</v>
      </c>
      <c r="B14" s="1235"/>
      <c r="C14" s="1236"/>
      <c r="D14" s="1237" t="s">
        <v>637</v>
      </c>
      <c r="E14" s="1238"/>
      <c r="F14" s="1239"/>
      <c r="G14" s="1239"/>
      <c r="H14" s="1239"/>
      <c r="I14" s="1239"/>
      <c r="J14" s="1239"/>
      <c r="K14" s="1239"/>
      <c r="L14" s="1242" t="s">
        <v>802</v>
      </c>
      <c r="M14" s="1243"/>
      <c r="N14" s="1243"/>
      <c r="O14" s="1243"/>
      <c r="P14" s="1242"/>
      <c r="Q14" s="1244"/>
      <c r="R14" s="1244"/>
      <c r="S14" s="1244"/>
      <c r="T14" s="1244"/>
      <c r="U14" s="1240" t="s">
        <v>836</v>
      </c>
      <c r="V14" s="1240"/>
      <c r="W14" s="1240"/>
      <c r="X14" s="1240"/>
      <c r="Y14" s="1240"/>
      <c r="Z14" s="1240"/>
      <c r="AA14" s="1240"/>
      <c r="AB14" s="1240"/>
      <c r="AC14" s="1241"/>
      <c r="AD14" s="653"/>
    </row>
    <row r="15" spans="1:30" s="364" customFormat="1" ht="20.100000000000001" customHeight="1" thickBot="1">
      <c r="A15" s="1161" t="s">
        <v>248</v>
      </c>
      <c r="B15" s="1162"/>
      <c r="C15" s="1162"/>
      <c r="D15" s="1162"/>
      <c r="E15" s="1162"/>
      <c r="F15" s="1162"/>
      <c r="G15" s="1162"/>
      <c r="H15" s="1162"/>
      <c r="I15" s="1162"/>
      <c r="J15" s="1162"/>
      <c r="K15" s="1162"/>
      <c r="L15" s="1162"/>
      <c r="M15" s="1162"/>
      <c r="N15" s="1162"/>
      <c r="O15" s="1162"/>
      <c r="P15" s="1162"/>
      <c r="Q15" s="1162"/>
      <c r="R15" s="1162"/>
      <c r="S15" s="1162"/>
      <c r="T15" s="1163"/>
      <c r="U15" s="1164"/>
      <c r="V15" s="1024"/>
      <c r="W15" s="1024"/>
      <c r="X15" s="1024"/>
      <c r="Y15" s="1024"/>
      <c r="Z15" s="1024"/>
      <c r="AA15" s="1024"/>
      <c r="AB15" s="1024"/>
      <c r="AC15" s="1025"/>
      <c r="AD15" s="645" t="s">
        <v>242</v>
      </c>
    </row>
    <row r="16" spans="1:30" s="364" customFormat="1" ht="17.25" customHeight="1" thickTop="1">
      <c r="A16" s="1252" t="s">
        <v>638</v>
      </c>
      <c r="B16" s="901"/>
      <c r="C16" s="902"/>
      <c r="D16" s="1253" t="s">
        <v>639</v>
      </c>
      <c r="E16" s="1254"/>
      <c r="F16" s="1254"/>
      <c r="G16" s="1254"/>
      <c r="H16" s="1254"/>
      <c r="I16" s="1254"/>
      <c r="J16" s="1254"/>
      <c r="K16" s="1254"/>
      <c r="L16" s="1254"/>
      <c r="M16" s="1254"/>
      <c r="N16" s="1254"/>
      <c r="O16" s="1254"/>
      <c r="P16" s="1254"/>
      <c r="Q16" s="1254"/>
      <c r="R16" s="1254"/>
      <c r="S16" s="1254"/>
      <c r="T16" s="1254"/>
      <c r="U16" s="1254"/>
      <c r="V16" s="1254"/>
      <c r="W16" s="1255"/>
      <c r="X16" s="1253" t="s">
        <v>210</v>
      </c>
      <c r="Y16" s="1254"/>
      <c r="Z16" s="1254"/>
      <c r="AA16" s="1254"/>
      <c r="AB16" s="1254"/>
      <c r="AC16" s="1256"/>
      <c r="AD16" s="654"/>
    </row>
    <row r="17" spans="1:30" s="364" customFormat="1" ht="15.95" customHeight="1">
      <c r="A17" s="1152" t="s">
        <v>640</v>
      </c>
      <c r="B17" s="1153"/>
      <c r="C17" s="977"/>
      <c r="D17" s="443"/>
      <c r="E17" s="444"/>
      <c r="F17" s="444"/>
      <c r="G17" s="444"/>
      <c r="H17" s="444"/>
      <c r="I17" s="444"/>
      <c r="J17" s="444"/>
      <c r="K17" s="444"/>
      <c r="L17" s="444"/>
      <c r="M17" s="444"/>
      <c r="N17" s="444"/>
      <c r="O17" s="444"/>
      <c r="P17" s="444"/>
      <c r="Q17" s="444"/>
      <c r="R17" s="444"/>
      <c r="S17" s="444"/>
      <c r="T17" s="1260" t="s">
        <v>641</v>
      </c>
      <c r="U17" s="1260"/>
      <c r="V17" s="1260"/>
      <c r="W17" s="445"/>
      <c r="X17" s="1261" t="s">
        <v>642</v>
      </c>
      <c r="Y17" s="1261"/>
      <c r="Z17" s="1261"/>
      <c r="AA17" s="1261"/>
      <c r="AB17" s="1261"/>
      <c r="AC17" s="1262"/>
      <c r="AD17" s="654"/>
    </row>
    <row r="18" spans="1:30" s="364" customFormat="1" ht="9" customHeight="1">
      <c r="A18" s="1257"/>
      <c r="B18" s="1258"/>
      <c r="C18" s="1259"/>
      <c r="D18" s="446"/>
      <c r="E18" s="447"/>
      <c r="F18" s="448"/>
      <c r="G18" s="448"/>
      <c r="H18" s="449"/>
      <c r="I18" s="448"/>
      <c r="J18" s="448"/>
      <c r="K18" s="448"/>
      <c r="L18" s="448"/>
      <c r="M18" s="450"/>
      <c r="N18" s="451"/>
      <c r="O18" s="450"/>
      <c r="P18" s="450"/>
      <c r="Q18" s="450"/>
      <c r="R18" s="450"/>
      <c r="S18" s="450"/>
      <c r="T18" s="451"/>
      <c r="U18" s="448"/>
      <c r="V18" s="452"/>
      <c r="W18" s="1263" t="s">
        <v>643</v>
      </c>
      <c r="X18" s="1261"/>
      <c r="Y18" s="1261"/>
      <c r="Z18" s="1261"/>
      <c r="AA18" s="1261"/>
      <c r="AB18" s="1261"/>
      <c r="AC18" s="1262"/>
      <c r="AD18" s="636"/>
    </row>
    <row r="19" spans="1:30" s="364" customFormat="1" ht="14.1" customHeight="1">
      <c r="A19" s="1257"/>
      <c r="B19" s="1258"/>
      <c r="C19" s="1259"/>
      <c r="D19" s="446"/>
      <c r="E19" s="453"/>
      <c r="F19" s="749"/>
      <c r="G19" s="751"/>
      <c r="H19" s="751"/>
      <c r="I19" s="1245"/>
      <c r="J19" s="454"/>
      <c r="K19" s="455"/>
      <c r="L19" s="749"/>
      <c r="M19" s="751"/>
      <c r="N19" s="751"/>
      <c r="O19" s="1245"/>
      <c r="P19" s="456"/>
      <c r="Q19" s="457"/>
      <c r="R19" s="749"/>
      <c r="S19" s="751"/>
      <c r="T19" s="751"/>
      <c r="U19" s="1245"/>
      <c r="V19" s="458"/>
      <c r="W19" s="1264"/>
      <c r="X19" s="1261"/>
      <c r="Y19" s="1261"/>
      <c r="Z19" s="1261"/>
      <c r="AA19" s="1261"/>
      <c r="AB19" s="1261"/>
      <c r="AC19" s="1262"/>
      <c r="AD19" s="636"/>
    </row>
    <row r="20" spans="1:30" s="364" customFormat="1" ht="14.1" customHeight="1">
      <c r="A20" s="1257"/>
      <c r="B20" s="1258"/>
      <c r="C20" s="1259"/>
      <c r="D20" s="446"/>
      <c r="E20" s="459"/>
      <c r="F20" s="915"/>
      <c r="G20" s="753"/>
      <c r="H20" s="753"/>
      <c r="I20" s="1246"/>
      <c r="J20" s="460"/>
      <c r="K20" s="460"/>
      <c r="L20" s="915"/>
      <c r="M20" s="753"/>
      <c r="N20" s="753"/>
      <c r="O20" s="1246"/>
      <c r="P20" s="367"/>
      <c r="Q20" s="367"/>
      <c r="R20" s="915"/>
      <c r="S20" s="753"/>
      <c r="T20" s="753"/>
      <c r="U20" s="1246"/>
      <c r="V20" s="461"/>
      <c r="W20" s="461"/>
      <c r="X20" s="1261"/>
      <c r="Y20" s="1261"/>
      <c r="Z20" s="1261"/>
      <c r="AA20" s="1261"/>
      <c r="AB20" s="1261"/>
      <c r="AC20" s="1262"/>
      <c r="AD20" s="636"/>
    </row>
    <row r="21" spans="1:30" s="364" customFormat="1" ht="9.9499999999999993" customHeight="1">
      <c r="A21" s="1257"/>
      <c r="B21" s="1258"/>
      <c r="C21" s="1259"/>
      <c r="D21" s="446"/>
      <c r="E21" s="459"/>
      <c r="F21" s="367"/>
      <c r="G21" s="367"/>
      <c r="H21" s="451"/>
      <c r="I21" s="367"/>
      <c r="J21" s="367"/>
      <c r="K21" s="367"/>
      <c r="L21" s="367"/>
      <c r="M21" s="367"/>
      <c r="N21" s="451"/>
      <c r="O21" s="367"/>
      <c r="P21" s="367"/>
      <c r="Q21" s="367"/>
      <c r="R21" s="367"/>
      <c r="S21" s="367"/>
      <c r="T21" s="451"/>
      <c r="U21" s="367"/>
      <c r="V21" s="388"/>
      <c r="W21" s="461"/>
      <c r="X21" s="1261"/>
      <c r="Y21" s="1261"/>
      <c r="Z21" s="1261"/>
      <c r="AA21" s="1261"/>
      <c r="AB21" s="1261"/>
      <c r="AC21" s="1262"/>
      <c r="AD21" s="636"/>
    </row>
    <row r="22" spans="1:30" s="364" customFormat="1" ht="14.1" customHeight="1">
      <c r="A22" s="1257"/>
      <c r="B22" s="1258"/>
      <c r="C22" s="1259"/>
      <c r="D22" s="446"/>
      <c r="E22" s="453"/>
      <c r="F22" s="749"/>
      <c r="G22" s="751"/>
      <c r="H22" s="751"/>
      <c r="I22" s="1245"/>
      <c r="J22" s="456"/>
      <c r="K22" s="457"/>
      <c r="L22" s="749"/>
      <c r="M22" s="751"/>
      <c r="N22" s="751"/>
      <c r="O22" s="1245"/>
      <c r="P22" s="462"/>
      <c r="Q22" s="457"/>
      <c r="R22" s="1247"/>
      <c r="S22" s="1248"/>
      <c r="T22" s="1248"/>
      <c r="U22" s="1249"/>
      <c r="V22" s="453"/>
      <c r="W22" s="461"/>
      <c r="X22" s="1261"/>
      <c r="Y22" s="1261"/>
      <c r="Z22" s="1261"/>
      <c r="AA22" s="1261"/>
      <c r="AB22" s="1261"/>
      <c r="AC22" s="1262"/>
      <c r="AD22" s="636"/>
    </row>
    <row r="23" spans="1:30" s="364" customFormat="1" ht="14.1" customHeight="1">
      <c r="A23" s="1257"/>
      <c r="B23" s="1258"/>
      <c r="C23" s="1259"/>
      <c r="D23" s="446"/>
      <c r="E23" s="459"/>
      <c r="F23" s="915"/>
      <c r="G23" s="753"/>
      <c r="H23" s="753"/>
      <c r="I23" s="1246"/>
      <c r="J23" s="367"/>
      <c r="K23" s="367"/>
      <c r="L23" s="915"/>
      <c r="M23" s="753"/>
      <c r="N23" s="753"/>
      <c r="O23" s="1246"/>
      <c r="Q23" s="367"/>
      <c r="R23" s="1090"/>
      <c r="S23" s="1250"/>
      <c r="T23" s="1250"/>
      <c r="U23" s="1251"/>
      <c r="V23" s="388"/>
      <c r="W23" s="461"/>
      <c r="X23" s="1261"/>
      <c r="Y23" s="1261"/>
      <c r="Z23" s="1261"/>
      <c r="AA23" s="1261"/>
      <c r="AB23" s="1261"/>
      <c r="AC23" s="1262"/>
      <c r="AD23" s="636"/>
    </row>
    <row r="24" spans="1:30" s="364" customFormat="1" ht="9.9499999999999993" customHeight="1">
      <c r="A24" s="1257"/>
      <c r="B24" s="1258"/>
      <c r="C24" s="1259"/>
      <c r="D24" s="446"/>
      <c r="E24" s="459"/>
      <c r="F24" s="367"/>
      <c r="G24" s="367"/>
      <c r="H24" s="451"/>
      <c r="I24" s="367"/>
      <c r="J24" s="367"/>
      <c r="K24" s="367"/>
      <c r="L24" s="367"/>
      <c r="M24" s="367"/>
      <c r="N24" s="451"/>
      <c r="O24" s="367"/>
      <c r="P24" s="367"/>
      <c r="Q24" s="367"/>
      <c r="R24" s="367"/>
      <c r="S24" s="367"/>
      <c r="T24" s="451"/>
      <c r="U24" s="367"/>
      <c r="V24" s="388"/>
      <c r="W24" s="461"/>
      <c r="X24" s="1261"/>
      <c r="Y24" s="1261"/>
      <c r="Z24" s="1261"/>
      <c r="AA24" s="1261"/>
      <c r="AB24" s="1261"/>
      <c r="AC24" s="1262"/>
      <c r="AD24" s="636"/>
    </row>
    <row r="25" spans="1:30" s="364" customFormat="1" ht="14.1" customHeight="1">
      <c r="A25" s="1257"/>
      <c r="B25" s="1258"/>
      <c r="C25" s="1259"/>
      <c r="D25" s="446"/>
      <c r="E25" s="453"/>
      <c r="F25" s="749"/>
      <c r="G25" s="751"/>
      <c r="H25" s="751"/>
      <c r="I25" s="1245"/>
      <c r="J25" s="456"/>
      <c r="K25" s="457"/>
      <c r="L25" s="749"/>
      <c r="M25" s="751"/>
      <c r="N25" s="751"/>
      <c r="O25" s="1245"/>
      <c r="P25" s="462"/>
      <c r="Q25" s="457"/>
      <c r="R25" s="1247"/>
      <c r="S25" s="1248"/>
      <c r="T25" s="1248"/>
      <c r="U25" s="1249"/>
      <c r="V25" s="453"/>
      <c r="W25" s="461"/>
      <c r="X25" s="1261"/>
      <c r="Y25" s="1261"/>
      <c r="Z25" s="1261"/>
      <c r="AA25" s="1261"/>
      <c r="AB25" s="1261"/>
      <c r="AC25" s="1262"/>
      <c r="AD25" s="636"/>
    </row>
    <row r="26" spans="1:30" s="364" customFormat="1" ht="14.1" customHeight="1">
      <c r="A26" s="1257"/>
      <c r="B26" s="1258"/>
      <c r="C26" s="1259"/>
      <c r="D26" s="446"/>
      <c r="E26" s="459"/>
      <c r="F26" s="915"/>
      <c r="G26" s="753"/>
      <c r="H26" s="753"/>
      <c r="I26" s="1246"/>
      <c r="J26" s="367"/>
      <c r="K26" s="367"/>
      <c r="L26" s="915"/>
      <c r="M26" s="753"/>
      <c r="N26" s="753"/>
      <c r="O26" s="1246"/>
      <c r="Q26" s="367"/>
      <c r="R26" s="1090"/>
      <c r="S26" s="1250"/>
      <c r="T26" s="1250"/>
      <c r="U26" s="1251"/>
      <c r="V26" s="388"/>
      <c r="W26" s="461"/>
      <c r="X26" s="1261"/>
      <c r="Y26" s="1261"/>
      <c r="Z26" s="1261"/>
      <c r="AA26" s="1261"/>
      <c r="AB26" s="1261"/>
      <c r="AC26" s="1262"/>
      <c r="AD26" s="636"/>
    </row>
    <row r="27" spans="1:30" s="364" customFormat="1" ht="9" customHeight="1">
      <c r="A27" s="1257"/>
      <c r="B27" s="1258"/>
      <c r="C27" s="1259"/>
      <c r="D27" s="446"/>
      <c r="E27" s="463"/>
      <c r="F27" s="464"/>
      <c r="G27" s="464"/>
      <c r="H27" s="465"/>
      <c r="I27" s="464"/>
      <c r="J27" s="464"/>
      <c r="K27" s="464"/>
      <c r="L27" s="464"/>
      <c r="M27" s="464"/>
      <c r="N27" s="465"/>
      <c r="O27" s="466"/>
      <c r="P27" s="466"/>
      <c r="Q27" s="464"/>
      <c r="R27" s="466"/>
      <c r="S27" s="466"/>
      <c r="T27" s="465"/>
      <c r="U27" s="464"/>
      <c r="V27" s="467"/>
      <c r="W27" s="461"/>
      <c r="X27" s="1261"/>
      <c r="Y27" s="1261"/>
      <c r="Z27" s="1261"/>
      <c r="AA27" s="1261"/>
      <c r="AB27" s="1261"/>
      <c r="AC27" s="1262"/>
      <c r="AD27" s="636"/>
    </row>
    <row r="28" spans="1:30" s="364" customFormat="1" ht="8.25" customHeight="1">
      <c r="A28" s="1257"/>
      <c r="B28" s="1258"/>
      <c r="C28" s="1259"/>
      <c r="D28" s="468"/>
      <c r="E28" s="469"/>
      <c r="F28" s="469"/>
      <c r="G28" s="469"/>
      <c r="H28" s="469"/>
      <c r="I28" s="469"/>
      <c r="J28" s="469"/>
      <c r="K28" s="469"/>
      <c r="L28" s="469"/>
      <c r="M28" s="469"/>
      <c r="N28" s="469"/>
      <c r="O28" s="469"/>
      <c r="P28" s="469"/>
      <c r="Q28" s="469"/>
      <c r="R28" s="469"/>
      <c r="S28" s="469"/>
      <c r="T28" s="469"/>
      <c r="U28" s="469"/>
      <c r="V28" s="469"/>
      <c r="W28" s="470"/>
      <c r="X28" s="1261"/>
      <c r="Y28" s="1261"/>
      <c r="Z28" s="1261"/>
      <c r="AA28" s="1261"/>
      <c r="AB28" s="1261"/>
      <c r="AC28" s="1262"/>
      <c r="AD28" s="636"/>
    </row>
    <row r="29" spans="1:30" s="364" customFormat="1" ht="18" customHeight="1">
      <c r="A29" s="1257"/>
      <c r="B29" s="1258"/>
      <c r="C29" s="1259"/>
      <c r="D29" s="1265" t="s">
        <v>644</v>
      </c>
      <c r="E29" s="1265"/>
      <c r="F29" s="1265"/>
      <c r="G29" s="1275">
        <f>MAX(F19,L19,R19,F22,L22,R22,F25,L25,R25)</f>
        <v>0</v>
      </c>
      <c r="H29" s="1276"/>
      <c r="I29" s="1276"/>
      <c r="J29" s="1277" t="s">
        <v>645</v>
      </c>
      <c r="K29" s="1278"/>
      <c r="L29" s="1265" t="s">
        <v>646</v>
      </c>
      <c r="M29" s="1265"/>
      <c r="N29" s="1265"/>
      <c r="O29" s="1275">
        <f>MIN(F19,L19,R19,F22,L22,R22,F25,L25,R25)</f>
        <v>0</v>
      </c>
      <c r="P29" s="1276"/>
      <c r="Q29" s="1276"/>
      <c r="R29" s="1277" t="s">
        <v>645</v>
      </c>
      <c r="S29" s="1278"/>
      <c r="T29" s="1265" t="s">
        <v>647</v>
      </c>
      <c r="U29" s="1265"/>
      <c r="V29" s="1265"/>
      <c r="W29" s="1265"/>
      <c r="X29" s="1265"/>
      <c r="Y29" s="1266" t="e">
        <f>ROUND((G29/O29),1)</f>
        <v>#DIV/0!</v>
      </c>
      <c r="Z29" s="1267"/>
      <c r="AA29" s="471" t="s">
        <v>648</v>
      </c>
      <c r="AB29" s="1268">
        <v>1</v>
      </c>
      <c r="AC29" s="1269"/>
      <c r="AD29" s="668" t="s">
        <v>792</v>
      </c>
    </row>
    <row r="30" spans="1:30" s="364" customFormat="1" ht="18" customHeight="1">
      <c r="A30" s="965"/>
      <c r="B30" s="966"/>
      <c r="C30" s="967"/>
      <c r="D30" s="1270" t="s">
        <v>649</v>
      </c>
      <c r="E30" s="1271"/>
      <c r="F30" s="1271"/>
      <c r="G30" s="1271"/>
      <c r="H30" s="1271"/>
      <c r="I30" s="1271"/>
      <c r="J30" s="1271"/>
      <c r="K30" s="1271"/>
      <c r="L30" s="1271"/>
      <c r="M30" s="1271"/>
      <c r="N30" s="1271"/>
      <c r="O30" s="1271"/>
      <c r="P30" s="1271"/>
      <c r="Q30" s="1271"/>
      <c r="R30" s="1271"/>
      <c r="S30" s="1271"/>
      <c r="T30" s="1271"/>
      <c r="U30" s="1271"/>
      <c r="V30" s="1271"/>
      <c r="W30" s="1272"/>
      <c r="X30" s="769"/>
      <c r="Y30" s="769"/>
      <c r="Z30" s="769"/>
      <c r="AA30" s="769"/>
      <c r="AB30" s="769"/>
      <c r="AC30" s="871"/>
      <c r="AD30" s="645" t="s">
        <v>242</v>
      </c>
    </row>
    <row r="31" spans="1:30" s="364" customFormat="1" ht="15.75" customHeight="1">
      <c r="A31" s="1152" t="s">
        <v>650</v>
      </c>
      <c r="B31" s="1153"/>
      <c r="C31" s="977"/>
      <c r="D31" s="443"/>
      <c r="E31" s="444"/>
      <c r="F31" s="444"/>
      <c r="G31" s="444"/>
      <c r="H31" s="444"/>
      <c r="I31" s="444"/>
      <c r="J31" s="444"/>
      <c r="K31" s="444"/>
      <c r="L31" s="444"/>
      <c r="M31" s="444"/>
      <c r="N31" s="444"/>
      <c r="O31" s="444"/>
      <c r="P31" s="444"/>
      <c r="Q31" s="444"/>
      <c r="R31" s="444"/>
      <c r="S31" s="444"/>
      <c r="T31" s="1260" t="s">
        <v>651</v>
      </c>
      <c r="U31" s="1260"/>
      <c r="V31" s="1260"/>
      <c r="W31" s="445"/>
      <c r="X31" s="1273" t="s">
        <v>652</v>
      </c>
      <c r="Y31" s="1273"/>
      <c r="Z31" s="1273"/>
      <c r="AA31" s="1273"/>
      <c r="AB31" s="1273"/>
      <c r="AC31" s="1274"/>
      <c r="AD31" s="637"/>
    </row>
    <row r="32" spans="1:30" s="364" customFormat="1" ht="9" customHeight="1">
      <c r="A32" s="1257"/>
      <c r="B32" s="1258"/>
      <c r="C32" s="1259"/>
      <c r="D32" s="446"/>
      <c r="E32" s="447"/>
      <c r="F32" s="448"/>
      <c r="G32" s="448"/>
      <c r="H32" s="449"/>
      <c r="I32" s="448"/>
      <c r="J32" s="448"/>
      <c r="K32" s="448"/>
      <c r="L32" s="448"/>
      <c r="M32" s="450"/>
      <c r="N32" s="451"/>
      <c r="O32" s="450"/>
      <c r="P32" s="450"/>
      <c r="Q32" s="450"/>
      <c r="R32" s="450"/>
      <c r="S32" s="450"/>
      <c r="T32" s="451"/>
      <c r="U32" s="448"/>
      <c r="V32" s="452"/>
      <c r="W32" s="1263" t="s">
        <v>651</v>
      </c>
      <c r="X32" s="1273"/>
      <c r="Y32" s="1273"/>
      <c r="Z32" s="1273"/>
      <c r="AA32" s="1273"/>
      <c r="AB32" s="1273"/>
      <c r="AC32" s="1274"/>
      <c r="AD32" s="637"/>
    </row>
    <row r="33" spans="1:30" s="364" customFormat="1" ht="14.1" customHeight="1">
      <c r="A33" s="1257"/>
      <c r="B33" s="1258"/>
      <c r="C33" s="1259"/>
      <c r="D33" s="446"/>
      <c r="E33" s="453"/>
      <c r="F33" s="749"/>
      <c r="G33" s="751"/>
      <c r="H33" s="751"/>
      <c r="I33" s="1245"/>
      <c r="J33" s="454"/>
      <c r="K33" s="455"/>
      <c r="L33" s="749"/>
      <c r="M33" s="751"/>
      <c r="N33" s="751"/>
      <c r="O33" s="1245"/>
      <c r="P33" s="456"/>
      <c r="Q33" s="457"/>
      <c r="R33" s="749"/>
      <c r="S33" s="751"/>
      <c r="T33" s="751"/>
      <c r="U33" s="1245"/>
      <c r="V33" s="458"/>
      <c r="W33" s="1264"/>
      <c r="X33" s="1273"/>
      <c r="Y33" s="1273"/>
      <c r="Z33" s="1273"/>
      <c r="AA33" s="1273"/>
      <c r="AB33" s="1273"/>
      <c r="AC33" s="1274"/>
      <c r="AD33" s="637"/>
    </row>
    <row r="34" spans="1:30" s="364" customFormat="1" ht="14.1" customHeight="1">
      <c r="A34" s="1257"/>
      <c r="B34" s="1258"/>
      <c r="C34" s="1259"/>
      <c r="D34" s="446"/>
      <c r="E34" s="459"/>
      <c r="F34" s="915"/>
      <c r="G34" s="753"/>
      <c r="H34" s="753"/>
      <c r="I34" s="1246"/>
      <c r="J34" s="460"/>
      <c r="K34" s="460"/>
      <c r="L34" s="915"/>
      <c r="M34" s="753"/>
      <c r="N34" s="753"/>
      <c r="O34" s="1246"/>
      <c r="P34" s="367"/>
      <c r="Q34" s="367"/>
      <c r="R34" s="915"/>
      <c r="S34" s="753"/>
      <c r="T34" s="753"/>
      <c r="U34" s="1246"/>
      <c r="V34" s="461"/>
      <c r="W34" s="461"/>
      <c r="X34" s="1273"/>
      <c r="Y34" s="1273"/>
      <c r="Z34" s="1273"/>
      <c r="AA34" s="1273"/>
      <c r="AB34" s="1273"/>
      <c r="AC34" s="1274"/>
      <c r="AD34" s="637"/>
    </row>
    <row r="35" spans="1:30" s="364" customFormat="1" ht="9.9499999999999993" customHeight="1">
      <c r="A35" s="1257"/>
      <c r="B35" s="1258"/>
      <c r="C35" s="1259"/>
      <c r="D35" s="446"/>
      <c r="E35" s="459"/>
      <c r="F35" s="367"/>
      <c r="G35" s="367"/>
      <c r="H35" s="451"/>
      <c r="I35" s="367"/>
      <c r="J35" s="367"/>
      <c r="K35" s="367"/>
      <c r="L35" s="367"/>
      <c r="M35" s="367"/>
      <c r="N35" s="451"/>
      <c r="O35" s="367"/>
      <c r="P35" s="367"/>
      <c r="Q35" s="367"/>
      <c r="R35" s="367"/>
      <c r="S35" s="367"/>
      <c r="T35" s="451"/>
      <c r="U35" s="367"/>
      <c r="V35" s="388"/>
      <c r="W35" s="461"/>
      <c r="X35" s="1273"/>
      <c r="Y35" s="1273"/>
      <c r="Z35" s="1273"/>
      <c r="AA35" s="1273"/>
      <c r="AB35" s="1273"/>
      <c r="AC35" s="1274"/>
      <c r="AD35" s="637"/>
    </row>
    <row r="36" spans="1:30" s="364" customFormat="1" ht="14.1" customHeight="1">
      <c r="A36" s="1257"/>
      <c r="B36" s="1258"/>
      <c r="C36" s="1259"/>
      <c r="D36" s="446"/>
      <c r="E36" s="453"/>
      <c r="F36" s="749"/>
      <c r="G36" s="751"/>
      <c r="H36" s="751"/>
      <c r="I36" s="1245"/>
      <c r="J36" s="456"/>
      <c r="K36" s="457"/>
      <c r="L36" s="749"/>
      <c r="M36" s="751"/>
      <c r="N36" s="751"/>
      <c r="O36" s="1245"/>
      <c r="P36" s="462"/>
      <c r="Q36" s="457"/>
      <c r="R36" s="1247"/>
      <c r="S36" s="1248"/>
      <c r="T36" s="1248"/>
      <c r="U36" s="1249"/>
      <c r="V36" s="453"/>
      <c r="W36" s="461"/>
      <c r="X36" s="1273"/>
      <c r="Y36" s="1273"/>
      <c r="Z36" s="1273"/>
      <c r="AA36" s="1273"/>
      <c r="AB36" s="1273"/>
      <c r="AC36" s="1274"/>
      <c r="AD36" s="637"/>
    </row>
    <row r="37" spans="1:30" s="364" customFormat="1" ht="14.1" customHeight="1">
      <c r="A37" s="1257"/>
      <c r="B37" s="1258"/>
      <c r="C37" s="1259"/>
      <c r="D37" s="446"/>
      <c r="E37" s="459"/>
      <c r="F37" s="915"/>
      <c r="G37" s="753"/>
      <c r="H37" s="753"/>
      <c r="I37" s="1246"/>
      <c r="J37" s="367"/>
      <c r="K37" s="367"/>
      <c r="L37" s="915"/>
      <c r="M37" s="753"/>
      <c r="N37" s="753"/>
      <c r="O37" s="1246"/>
      <c r="Q37" s="367"/>
      <c r="R37" s="1090"/>
      <c r="S37" s="1250"/>
      <c r="T37" s="1250"/>
      <c r="U37" s="1251"/>
      <c r="V37" s="388"/>
      <c r="W37" s="461"/>
      <c r="X37" s="1273"/>
      <c r="Y37" s="1273"/>
      <c r="Z37" s="1273"/>
      <c r="AA37" s="1273"/>
      <c r="AB37" s="1273"/>
      <c r="AC37" s="1274"/>
      <c r="AD37" s="637"/>
    </row>
    <row r="38" spans="1:30" s="364" customFormat="1" ht="9.9499999999999993" customHeight="1">
      <c r="A38" s="1257"/>
      <c r="B38" s="1258"/>
      <c r="C38" s="1259"/>
      <c r="D38" s="446"/>
      <c r="E38" s="459"/>
      <c r="F38" s="367"/>
      <c r="G38" s="367"/>
      <c r="H38" s="451"/>
      <c r="I38" s="367"/>
      <c r="J38" s="367"/>
      <c r="K38" s="367"/>
      <c r="L38" s="367"/>
      <c r="M38" s="367"/>
      <c r="N38" s="451"/>
      <c r="O38" s="367"/>
      <c r="P38" s="367"/>
      <c r="Q38" s="367"/>
      <c r="R38" s="367"/>
      <c r="S38" s="367"/>
      <c r="T38" s="451"/>
      <c r="U38" s="367"/>
      <c r="V38" s="388"/>
      <c r="W38" s="461"/>
      <c r="X38" s="1273"/>
      <c r="Y38" s="1273"/>
      <c r="Z38" s="1273"/>
      <c r="AA38" s="1273"/>
      <c r="AB38" s="1273"/>
      <c r="AC38" s="1274"/>
      <c r="AD38" s="637"/>
    </row>
    <row r="39" spans="1:30" s="364" customFormat="1" ht="14.1" customHeight="1">
      <c r="A39" s="1257"/>
      <c r="B39" s="1258"/>
      <c r="C39" s="1259"/>
      <c r="D39" s="446"/>
      <c r="E39" s="453"/>
      <c r="F39" s="749"/>
      <c r="G39" s="751"/>
      <c r="H39" s="751"/>
      <c r="I39" s="1245"/>
      <c r="J39" s="456"/>
      <c r="K39" s="457"/>
      <c r="L39" s="749"/>
      <c r="M39" s="751"/>
      <c r="N39" s="751"/>
      <c r="O39" s="1245"/>
      <c r="P39" s="462"/>
      <c r="Q39" s="457"/>
      <c r="R39" s="1247"/>
      <c r="S39" s="1248"/>
      <c r="T39" s="1248"/>
      <c r="U39" s="1249"/>
      <c r="V39" s="453"/>
      <c r="W39" s="461"/>
      <c r="X39" s="1273"/>
      <c r="Y39" s="1273"/>
      <c r="Z39" s="1273"/>
      <c r="AA39" s="1273"/>
      <c r="AB39" s="1273"/>
      <c r="AC39" s="1274"/>
      <c r="AD39" s="637"/>
    </row>
    <row r="40" spans="1:30" s="364" customFormat="1" ht="14.1" customHeight="1">
      <c r="A40" s="1257"/>
      <c r="B40" s="1258"/>
      <c r="C40" s="1259"/>
      <c r="D40" s="446"/>
      <c r="E40" s="459"/>
      <c r="F40" s="915"/>
      <c r="G40" s="753"/>
      <c r="H40" s="753"/>
      <c r="I40" s="1246"/>
      <c r="J40" s="367"/>
      <c r="K40" s="367"/>
      <c r="L40" s="915"/>
      <c r="M40" s="753"/>
      <c r="N40" s="753"/>
      <c r="O40" s="1246"/>
      <c r="Q40" s="367"/>
      <c r="R40" s="1090"/>
      <c r="S40" s="1250"/>
      <c r="T40" s="1250"/>
      <c r="U40" s="1251"/>
      <c r="V40" s="388"/>
      <c r="W40" s="461"/>
      <c r="X40" s="1273"/>
      <c r="Y40" s="1273"/>
      <c r="Z40" s="1273"/>
      <c r="AA40" s="1273"/>
      <c r="AB40" s="1273"/>
      <c r="AC40" s="1274"/>
      <c r="AD40" s="637"/>
    </row>
    <row r="41" spans="1:30" s="364" customFormat="1" ht="9" customHeight="1">
      <c r="A41" s="1257"/>
      <c r="B41" s="1258"/>
      <c r="C41" s="1259"/>
      <c r="D41" s="446"/>
      <c r="E41" s="463"/>
      <c r="F41" s="464"/>
      <c r="G41" s="464"/>
      <c r="H41" s="465"/>
      <c r="I41" s="464"/>
      <c r="J41" s="464"/>
      <c r="K41" s="464"/>
      <c r="L41" s="464"/>
      <c r="M41" s="464"/>
      <c r="N41" s="465"/>
      <c r="O41" s="466"/>
      <c r="P41" s="466"/>
      <c r="Q41" s="464"/>
      <c r="R41" s="466"/>
      <c r="S41" s="466"/>
      <c r="T41" s="465"/>
      <c r="U41" s="464"/>
      <c r="V41" s="467"/>
      <c r="W41" s="461"/>
      <c r="X41" s="1273"/>
      <c r="Y41" s="1273"/>
      <c r="Z41" s="1273"/>
      <c r="AA41" s="1273"/>
      <c r="AB41" s="1273"/>
      <c r="AC41" s="1274"/>
      <c r="AD41" s="637"/>
    </row>
    <row r="42" spans="1:30" s="364" customFormat="1" ht="8.25" customHeight="1">
      <c r="A42" s="1257"/>
      <c r="B42" s="1258"/>
      <c r="C42" s="1259"/>
      <c r="D42" s="468"/>
      <c r="E42" s="469"/>
      <c r="F42" s="469"/>
      <c r="G42" s="469"/>
      <c r="H42" s="469"/>
      <c r="I42" s="469"/>
      <c r="J42" s="469"/>
      <c r="K42" s="469"/>
      <c r="L42" s="469"/>
      <c r="M42" s="469"/>
      <c r="N42" s="469"/>
      <c r="O42" s="469"/>
      <c r="P42" s="469"/>
      <c r="Q42" s="469"/>
      <c r="R42" s="469"/>
      <c r="S42" s="469"/>
      <c r="T42" s="469"/>
      <c r="U42" s="469"/>
      <c r="V42" s="469"/>
      <c r="W42" s="470"/>
      <c r="X42" s="1273"/>
      <c r="Y42" s="1273"/>
      <c r="Z42" s="1273"/>
      <c r="AA42" s="1273"/>
      <c r="AB42" s="1273"/>
      <c r="AC42" s="1274"/>
      <c r="AD42" s="637"/>
    </row>
    <row r="43" spans="1:30" s="364" customFormat="1" ht="18" customHeight="1">
      <c r="A43" s="1257"/>
      <c r="B43" s="1258"/>
      <c r="C43" s="1259"/>
      <c r="D43" s="1265" t="s">
        <v>644</v>
      </c>
      <c r="E43" s="1265"/>
      <c r="F43" s="1265"/>
      <c r="G43" s="1275">
        <f>MAX(F33,L33,R33,F36,L36,R36,F39,L39,R39)</f>
        <v>0</v>
      </c>
      <c r="H43" s="1276"/>
      <c r="I43" s="1276"/>
      <c r="J43" s="1277" t="s">
        <v>645</v>
      </c>
      <c r="K43" s="1278"/>
      <c r="L43" s="1265" t="s">
        <v>646</v>
      </c>
      <c r="M43" s="1265"/>
      <c r="N43" s="1265"/>
      <c r="O43" s="1275">
        <f>MIN(F33,L33,R33,F36,L36,R36,F39,L39,R39)</f>
        <v>0</v>
      </c>
      <c r="P43" s="1276"/>
      <c r="Q43" s="1276"/>
      <c r="R43" s="1277" t="s">
        <v>645</v>
      </c>
      <c r="S43" s="1278"/>
      <c r="T43" s="1265" t="s">
        <v>647</v>
      </c>
      <c r="U43" s="1265"/>
      <c r="V43" s="1265"/>
      <c r="W43" s="1265"/>
      <c r="X43" s="1265"/>
      <c r="Y43" s="1266" t="e">
        <f>ROUND((G43/O43),1)</f>
        <v>#DIV/0!</v>
      </c>
      <c r="Z43" s="1267"/>
      <c r="AA43" s="471" t="s">
        <v>648</v>
      </c>
      <c r="AB43" s="1268">
        <v>1</v>
      </c>
      <c r="AC43" s="1269"/>
      <c r="AD43" s="668" t="s">
        <v>793</v>
      </c>
    </row>
    <row r="44" spans="1:30" s="364" customFormat="1" ht="26.25" customHeight="1">
      <c r="A44" s="965"/>
      <c r="B44" s="966"/>
      <c r="C44" s="967"/>
      <c r="D44" s="1270" t="s">
        <v>653</v>
      </c>
      <c r="E44" s="1271"/>
      <c r="F44" s="1271"/>
      <c r="G44" s="1271"/>
      <c r="H44" s="1271"/>
      <c r="I44" s="1271"/>
      <c r="J44" s="1271"/>
      <c r="K44" s="1271"/>
      <c r="L44" s="1271"/>
      <c r="M44" s="1271"/>
      <c r="N44" s="1271"/>
      <c r="O44" s="1271"/>
      <c r="P44" s="1271"/>
      <c r="Q44" s="1271"/>
      <c r="R44" s="1271"/>
      <c r="S44" s="1271"/>
      <c r="T44" s="1271"/>
      <c r="U44" s="1271"/>
      <c r="V44" s="1271"/>
      <c r="W44" s="1272"/>
      <c r="X44" s="769"/>
      <c r="Y44" s="769"/>
      <c r="Z44" s="769"/>
      <c r="AA44" s="769"/>
      <c r="AB44" s="769"/>
      <c r="AC44" s="871"/>
      <c r="AD44" s="645" t="s">
        <v>242</v>
      </c>
    </row>
    <row r="45" spans="1:30" s="364" customFormat="1" ht="20.100000000000001" customHeight="1">
      <c r="A45" s="1257" t="s">
        <v>654</v>
      </c>
      <c r="B45" s="1258"/>
      <c r="C45" s="1258"/>
      <c r="D45" s="1291" t="s">
        <v>655</v>
      </c>
      <c r="E45" s="1291"/>
      <c r="F45" s="1291"/>
      <c r="G45" s="1292"/>
      <c r="H45" s="1187"/>
      <c r="I45" s="1187"/>
      <c r="J45" s="1293" t="s">
        <v>645</v>
      </c>
      <c r="K45" s="1293"/>
      <c r="L45" s="1294"/>
      <c r="M45" s="1294"/>
      <c r="N45" s="1294"/>
      <c r="O45" s="1294"/>
      <c r="P45" s="1294"/>
      <c r="Q45" s="1294"/>
      <c r="R45" s="1294"/>
      <c r="S45" s="1294"/>
      <c r="T45" s="1294"/>
      <c r="U45" s="1294"/>
      <c r="V45" s="1294"/>
      <c r="W45" s="1295"/>
      <c r="X45" s="1284" t="s">
        <v>656</v>
      </c>
      <c r="Y45" s="1284"/>
      <c r="Z45" s="1284"/>
      <c r="AA45" s="1284"/>
      <c r="AB45" s="1284"/>
      <c r="AC45" s="1285"/>
      <c r="AD45" s="655"/>
    </row>
    <row r="46" spans="1:30" s="364" customFormat="1" ht="20.100000000000001" customHeight="1" thickBot="1">
      <c r="A46" s="1289"/>
      <c r="B46" s="1290"/>
      <c r="C46" s="1290"/>
      <c r="D46" s="1286" t="s">
        <v>657</v>
      </c>
      <c r="E46" s="1287"/>
      <c r="F46" s="1287"/>
      <c r="G46" s="1287"/>
      <c r="H46" s="1287"/>
      <c r="I46" s="1287"/>
      <c r="J46" s="1287"/>
      <c r="K46" s="1287"/>
      <c r="L46" s="1287"/>
      <c r="M46" s="1287"/>
      <c r="N46" s="1287"/>
      <c r="O46" s="1287"/>
      <c r="P46" s="1287"/>
      <c r="Q46" s="1287"/>
      <c r="R46" s="1287"/>
      <c r="S46" s="1287"/>
      <c r="T46" s="1287"/>
      <c r="U46" s="1287"/>
      <c r="V46" s="1287"/>
      <c r="W46" s="1288"/>
      <c r="X46" s="924"/>
      <c r="Y46" s="924"/>
      <c r="Z46" s="924"/>
      <c r="AA46" s="924"/>
      <c r="AB46" s="924"/>
      <c r="AC46" s="925"/>
      <c r="AD46" s="645" t="s">
        <v>242</v>
      </c>
    </row>
    <row r="47" spans="1:30" s="364" customFormat="1" ht="15" customHeight="1" thickTop="1">
      <c r="A47" s="790" t="s">
        <v>235</v>
      </c>
      <c r="B47" s="791"/>
      <c r="C47" s="791"/>
      <c r="D47" s="791"/>
      <c r="E47" s="791"/>
      <c r="F47" s="791"/>
      <c r="G47" s="791"/>
      <c r="H47" s="791"/>
      <c r="I47" s="791"/>
      <c r="J47" s="791"/>
      <c r="K47" s="791"/>
      <c r="L47" s="791"/>
      <c r="M47" s="791"/>
      <c r="N47" s="791"/>
      <c r="O47" s="791"/>
      <c r="P47" s="791"/>
      <c r="Q47" s="791"/>
      <c r="R47" s="791"/>
      <c r="S47" s="791"/>
      <c r="T47" s="791"/>
      <c r="U47" s="791"/>
      <c r="V47" s="791"/>
      <c r="W47" s="791"/>
      <c r="X47" s="791"/>
      <c r="Y47" s="791"/>
      <c r="Z47" s="791"/>
      <c r="AA47" s="791"/>
      <c r="AB47" s="791"/>
      <c r="AC47" s="792"/>
      <c r="AD47" s="656"/>
    </row>
    <row r="48" spans="1:30" s="364" customFormat="1" ht="30" customHeight="1" thickBot="1">
      <c r="A48" s="793"/>
      <c r="B48" s="794"/>
      <c r="C48" s="794"/>
      <c r="D48" s="794"/>
      <c r="E48" s="794"/>
      <c r="F48" s="794"/>
      <c r="G48" s="794"/>
      <c r="H48" s="794"/>
      <c r="I48" s="794"/>
      <c r="J48" s="794"/>
      <c r="K48" s="794"/>
      <c r="L48" s="794"/>
      <c r="M48" s="794"/>
      <c r="N48" s="794"/>
      <c r="O48" s="794"/>
      <c r="P48" s="794"/>
      <c r="Q48" s="794"/>
      <c r="R48" s="794"/>
      <c r="S48" s="794"/>
      <c r="T48" s="794"/>
      <c r="U48" s="794"/>
      <c r="V48" s="794"/>
      <c r="W48" s="794"/>
      <c r="X48" s="794"/>
      <c r="Y48" s="794"/>
      <c r="Z48" s="794"/>
      <c r="AA48" s="794"/>
      <c r="AB48" s="794"/>
      <c r="AC48" s="795"/>
      <c r="AD48" s="644"/>
    </row>
    <row r="49" spans="1:30" s="364" customFormat="1" ht="12.75" customHeight="1">
      <c r="A49" s="1076" t="s">
        <v>658</v>
      </c>
      <c r="B49" s="1076"/>
      <c r="C49" s="1076"/>
      <c r="D49" s="1076"/>
      <c r="E49" s="1076"/>
      <c r="F49" s="1076"/>
      <c r="G49" s="1076"/>
      <c r="H49" s="1076"/>
      <c r="I49" s="1076"/>
      <c r="J49" s="1076"/>
      <c r="K49" s="1076"/>
      <c r="L49" s="1076"/>
      <c r="M49" s="1076"/>
      <c r="N49" s="1076"/>
      <c r="O49" s="1076"/>
      <c r="P49" s="1076"/>
      <c r="Q49" s="1076"/>
      <c r="R49" s="1076"/>
      <c r="S49" s="1076"/>
      <c r="T49" s="1076"/>
      <c r="U49" s="1076"/>
      <c r="V49" s="1076"/>
      <c r="W49" s="1076"/>
      <c r="X49" s="1076"/>
      <c r="Y49" s="1076"/>
      <c r="Z49" s="1076"/>
      <c r="AA49" s="1076"/>
      <c r="AB49" s="1076"/>
      <c r="AC49" s="1076"/>
      <c r="AD49" s="376"/>
    </row>
    <row r="50" spans="1:30" s="364" customFormat="1">
      <c r="A50" s="773" t="s">
        <v>240</v>
      </c>
      <c r="B50" s="773"/>
      <c r="C50" s="773"/>
      <c r="D50" s="773"/>
      <c r="E50" s="773"/>
      <c r="F50" s="773"/>
      <c r="G50" s="773"/>
      <c r="H50" s="773"/>
      <c r="I50" s="773"/>
      <c r="J50" s="773"/>
      <c r="K50" s="773"/>
      <c r="L50" s="773"/>
      <c r="M50" s="773"/>
      <c r="N50" s="773"/>
      <c r="O50" s="773"/>
      <c r="P50" s="773"/>
      <c r="Q50" s="773"/>
      <c r="R50" s="773"/>
      <c r="S50" s="773"/>
      <c r="T50" s="773"/>
      <c r="U50" s="773"/>
      <c r="V50" s="773"/>
      <c r="W50" s="773"/>
      <c r="X50" s="773"/>
      <c r="Y50" s="773"/>
      <c r="Z50" s="773"/>
      <c r="AA50" s="773"/>
      <c r="AB50" s="773"/>
      <c r="AC50" s="773"/>
    </row>
  </sheetData>
  <mergeCells count="109">
    <mergeCell ref="A2:AC2"/>
    <mergeCell ref="A5:C5"/>
    <mergeCell ref="D5:AC5"/>
    <mergeCell ref="A6:C6"/>
    <mergeCell ref="D6:N6"/>
    <mergeCell ref="O6:T6"/>
    <mergeCell ref="U6:AC6"/>
    <mergeCell ref="Y7:Z8"/>
    <mergeCell ref="AA7:AC8"/>
    <mergeCell ref="AD7:AD8"/>
    <mergeCell ref="A9:C9"/>
    <mergeCell ref="D9:AC9"/>
    <mergeCell ref="A10:C10"/>
    <mergeCell ref="D10:J10"/>
    <mergeCell ref="K10:N10"/>
    <mergeCell ref="O10:U10"/>
    <mergeCell ref="V10:AC10"/>
    <mergeCell ref="A7:C8"/>
    <mergeCell ref="D7:O8"/>
    <mergeCell ref="P7:P8"/>
    <mergeCell ref="Q7:Q8"/>
    <mergeCell ref="R7:R8"/>
    <mergeCell ref="S7:X8"/>
    <mergeCell ref="A14:C14"/>
    <mergeCell ref="D14:E14"/>
    <mergeCell ref="F14:K14"/>
    <mergeCell ref="U14:AC14"/>
    <mergeCell ref="A15:T15"/>
    <mergeCell ref="U15:AC15"/>
    <mergeCell ref="Y11:AC11"/>
    <mergeCell ref="A12:C12"/>
    <mergeCell ref="D12:K12"/>
    <mergeCell ref="L12:Q12"/>
    <mergeCell ref="R12:AC12"/>
    <mergeCell ref="A13:C13"/>
    <mergeCell ref="D13:K13"/>
    <mergeCell ref="M13:X13"/>
    <mergeCell ref="Y13:AC13"/>
    <mergeCell ref="A11:C11"/>
    <mergeCell ref="D11:I11"/>
    <mergeCell ref="J11:K11"/>
    <mergeCell ref="M11:P11"/>
    <mergeCell ref="Q11:R11"/>
    <mergeCell ref="T11:X11"/>
    <mergeCell ref="L14:O14"/>
    <mergeCell ref="P14:T14"/>
    <mergeCell ref="F22:I23"/>
    <mergeCell ref="L22:O23"/>
    <mergeCell ref="R22:U23"/>
    <mergeCell ref="F25:I26"/>
    <mergeCell ref="L25:O26"/>
    <mergeCell ref="R25:U26"/>
    <mergeCell ref="A16:C16"/>
    <mergeCell ref="D16:W16"/>
    <mergeCell ref="X16:AC16"/>
    <mergeCell ref="A17:C30"/>
    <mergeCell ref="T17:V17"/>
    <mergeCell ref="X17:AC28"/>
    <mergeCell ref="W18:W19"/>
    <mergeCell ref="F19:I20"/>
    <mergeCell ref="L19:O20"/>
    <mergeCell ref="R19:U20"/>
    <mergeCell ref="Y29:Z29"/>
    <mergeCell ref="AB29:AC29"/>
    <mergeCell ref="D30:W30"/>
    <mergeCell ref="X30:AC30"/>
    <mergeCell ref="T31:V31"/>
    <mergeCell ref="X31:AC42"/>
    <mergeCell ref="W32:W33"/>
    <mergeCell ref="F33:I34"/>
    <mergeCell ref="D29:F29"/>
    <mergeCell ref="G29:I29"/>
    <mergeCell ref="J29:K29"/>
    <mergeCell ref="L29:N29"/>
    <mergeCell ref="O29:Q29"/>
    <mergeCell ref="R29:S29"/>
    <mergeCell ref="L33:O34"/>
    <mergeCell ref="R33:U34"/>
    <mergeCell ref="F36:I37"/>
    <mergeCell ref="L36:O37"/>
    <mergeCell ref="R36:U37"/>
    <mergeCell ref="F39:I40"/>
    <mergeCell ref="L39:O40"/>
    <mergeCell ref="R39:U40"/>
    <mergeCell ref="T29:X29"/>
    <mergeCell ref="A50:AC50"/>
    <mergeCell ref="X45:AC45"/>
    <mergeCell ref="D46:W46"/>
    <mergeCell ref="X46:AC46"/>
    <mergeCell ref="A47:AC47"/>
    <mergeCell ref="A48:AC48"/>
    <mergeCell ref="A49:AC49"/>
    <mergeCell ref="T43:X43"/>
    <mergeCell ref="Y43:Z43"/>
    <mergeCell ref="AB43:AC43"/>
    <mergeCell ref="D44:W44"/>
    <mergeCell ref="X44:AC44"/>
    <mergeCell ref="A45:C46"/>
    <mergeCell ref="D45:F45"/>
    <mergeCell ref="G45:I45"/>
    <mergeCell ref="J45:K45"/>
    <mergeCell ref="L45:W45"/>
    <mergeCell ref="D43:F43"/>
    <mergeCell ref="G43:I43"/>
    <mergeCell ref="J43:K43"/>
    <mergeCell ref="L43:N43"/>
    <mergeCell ref="O43:Q43"/>
    <mergeCell ref="R43:S43"/>
    <mergeCell ref="A31:C44"/>
  </mergeCells>
  <phoneticPr fontId="1"/>
  <pageMargins left="0.7" right="0.7" top="0.75" bottom="0.75" header="0.3" footer="0.3"/>
  <pageSetup paperSize="9" orientation="portrait" verticalDpi="0" r:id="rId1"/>
  <drawing r:id="rId2"/>
  <legacyDrawing r:id="rId3"/>
  <extLst>
    <ext xmlns:x14="http://schemas.microsoft.com/office/spreadsheetml/2009/9/main" uri="{CCE6A557-97BC-4b89-ADB6-D9C93CAAB3DF}">
      <x14:dataValidations xmlns:xm="http://schemas.microsoft.com/office/excel/2006/main" count="5">
        <x14:dataValidation type="list" allowBlank="1" showInputMessage="1" showErrorMessage="1">
          <x14:formula1>
            <xm:f>選択リスト!$C$3:$C$10</xm:f>
          </x14:formula1>
          <xm:sqref>Q7:Q8</xm:sqref>
        </x14:dataValidation>
        <x14:dataValidation type="list" allowBlank="1" showInputMessage="1" showErrorMessage="1">
          <x14:formula1>
            <xm:f>選択リスト!$D$3:$D$7</xm:f>
          </x14:formula1>
          <xm:sqref>AA7:AC8</xm:sqref>
        </x14:dataValidation>
        <x14:dataValidation type="list" allowBlank="1" showInputMessage="1" showErrorMessage="1">
          <x14:formula1>
            <xm:f>選択リスト!$X$3:$X$5</xm:f>
          </x14:formula1>
          <xm:sqref>D12:K12 X30:AC30 X44:AC44 X46:AC46</xm:sqref>
        </x14:dataValidation>
        <x14:dataValidation type="list" allowBlank="1" showInputMessage="1" showErrorMessage="1">
          <x14:formula1>
            <xm:f>選択リスト!$P$3:$P$7</xm:f>
          </x14:formula1>
          <xm:sqref>D13:K13</xm:sqref>
        </x14:dataValidation>
        <x14:dataValidation type="list" allowBlank="1" showInputMessage="1" showErrorMessage="1">
          <x14:formula1>
            <xm:f>選択リスト!$T$3:$T$5</xm:f>
          </x14:formula1>
          <xm:sqref>U15:AC15</xm:sqref>
        </x14:dataValidation>
      </x14:dataValidations>
    </ext>
  </extLst>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CCCC"/>
  </sheetPr>
  <dimension ref="A1:AD36"/>
  <sheetViews>
    <sheetView topLeftCell="A2" zoomScaleNormal="100" workbookViewId="0">
      <selection activeCell="AA7" sqref="AA7:AC8"/>
    </sheetView>
  </sheetViews>
  <sheetFormatPr defaultRowHeight="13.5"/>
  <cols>
    <col min="1" max="1" width="12.75" customWidth="1"/>
    <col min="2" max="4" width="2.625" customWidth="1"/>
    <col min="5" max="5" width="4.625" customWidth="1"/>
    <col min="6" max="6" width="2.625" customWidth="1"/>
    <col min="7" max="8" width="2.375" customWidth="1"/>
    <col min="9" max="12" width="2.625" customWidth="1"/>
    <col min="13" max="14" width="2.375" customWidth="1"/>
    <col min="15" max="18" width="2.625" customWidth="1"/>
    <col min="19" max="20" width="2.375" customWidth="1"/>
    <col min="21" max="21" width="2.625" customWidth="1"/>
    <col min="22" max="22" width="4.625" customWidth="1"/>
    <col min="23" max="23" width="3.625" customWidth="1"/>
    <col min="24" max="24" width="2.625" customWidth="1"/>
    <col min="25" max="26" width="2.375" customWidth="1"/>
    <col min="27" max="29" width="2.625" customWidth="1"/>
    <col min="30" max="30" width="50.625" customWidth="1"/>
    <col min="257" max="257" width="12.75" customWidth="1"/>
    <col min="258" max="260" width="2.625" customWidth="1"/>
    <col min="261" max="261" width="4.625" customWidth="1"/>
    <col min="262" max="262" width="2.625" customWidth="1"/>
    <col min="263" max="264" width="2.375" customWidth="1"/>
    <col min="265" max="268" width="2.625" customWidth="1"/>
    <col min="269" max="270" width="2.375" customWidth="1"/>
    <col min="271" max="274" width="2.625" customWidth="1"/>
    <col min="275" max="276" width="2.375" customWidth="1"/>
    <col min="277" max="277" width="2.625" customWidth="1"/>
    <col min="278" max="278" width="4.625" customWidth="1"/>
    <col min="279" max="279" width="3.625" customWidth="1"/>
    <col min="280" max="280" width="2.625" customWidth="1"/>
    <col min="281" max="282" width="2.375" customWidth="1"/>
    <col min="283" max="285" width="2.625" customWidth="1"/>
    <col min="286" max="286" width="50.625" customWidth="1"/>
    <col min="513" max="513" width="12.75" customWidth="1"/>
    <col min="514" max="516" width="2.625" customWidth="1"/>
    <col min="517" max="517" width="4.625" customWidth="1"/>
    <col min="518" max="518" width="2.625" customWidth="1"/>
    <col min="519" max="520" width="2.375" customWidth="1"/>
    <col min="521" max="524" width="2.625" customWidth="1"/>
    <col min="525" max="526" width="2.375" customWidth="1"/>
    <col min="527" max="530" width="2.625" customWidth="1"/>
    <col min="531" max="532" width="2.375" customWidth="1"/>
    <col min="533" max="533" width="2.625" customWidth="1"/>
    <col min="534" max="534" width="4.625" customWidth="1"/>
    <col min="535" max="535" width="3.625" customWidth="1"/>
    <col min="536" max="536" width="2.625" customWidth="1"/>
    <col min="537" max="538" width="2.375" customWidth="1"/>
    <col min="539" max="541" width="2.625" customWidth="1"/>
    <col min="542" max="542" width="50.625" customWidth="1"/>
    <col min="769" max="769" width="12.75" customWidth="1"/>
    <col min="770" max="772" width="2.625" customWidth="1"/>
    <col min="773" max="773" width="4.625" customWidth="1"/>
    <col min="774" max="774" width="2.625" customWidth="1"/>
    <col min="775" max="776" width="2.375" customWidth="1"/>
    <col min="777" max="780" width="2.625" customWidth="1"/>
    <col min="781" max="782" width="2.375" customWidth="1"/>
    <col min="783" max="786" width="2.625" customWidth="1"/>
    <col min="787" max="788" width="2.375" customWidth="1"/>
    <col min="789" max="789" width="2.625" customWidth="1"/>
    <col min="790" max="790" width="4.625" customWidth="1"/>
    <col min="791" max="791" width="3.625" customWidth="1"/>
    <col min="792" max="792" width="2.625" customWidth="1"/>
    <col min="793" max="794" width="2.375" customWidth="1"/>
    <col min="795" max="797" width="2.625" customWidth="1"/>
    <col min="798" max="798" width="50.625" customWidth="1"/>
    <col min="1025" max="1025" width="12.75" customWidth="1"/>
    <col min="1026" max="1028" width="2.625" customWidth="1"/>
    <col min="1029" max="1029" width="4.625" customWidth="1"/>
    <col min="1030" max="1030" width="2.625" customWidth="1"/>
    <col min="1031" max="1032" width="2.375" customWidth="1"/>
    <col min="1033" max="1036" width="2.625" customWidth="1"/>
    <col min="1037" max="1038" width="2.375" customWidth="1"/>
    <col min="1039" max="1042" width="2.625" customWidth="1"/>
    <col min="1043" max="1044" width="2.375" customWidth="1"/>
    <col min="1045" max="1045" width="2.625" customWidth="1"/>
    <col min="1046" max="1046" width="4.625" customWidth="1"/>
    <col min="1047" max="1047" width="3.625" customWidth="1"/>
    <col min="1048" max="1048" width="2.625" customWidth="1"/>
    <col min="1049" max="1050" width="2.375" customWidth="1"/>
    <col min="1051" max="1053" width="2.625" customWidth="1"/>
    <col min="1054" max="1054" width="50.625" customWidth="1"/>
    <col min="1281" max="1281" width="12.75" customWidth="1"/>
    <col min="1282" max="1284" width="2.625" customWidth="1"/>
    <col min="1285" max="1285" width="4.625" customWidth="1"/>
    <col min="1286" max="1286" width="2.625" customWidth="1"/>
    <col min="1287" max="1288" width="2.375" customWidth="1"/>
    <col min="1289" max="1292" width="2.625" customWidth="1"/>
    <col min="1293" max="1294" width="2.375" customWidth="1"/>
    <col min="1295" max="1298" width="2.625" customWidth="1"/>
    <col min="1299" max="1300" width="2.375" customWidth="1"/>
    <col min="1301" max="1301" width="2.625" customWidth="1"/>
    <col min="1302" max="1302" width="4.625" customWidth="1"/>
    <col min="1303" max="1303" width="3.625" customWidth="1"/>
    <col min="1304" max="1304" width="2.625" customWidth="1"/>
    <col min="1305" max="1306" width="2.375" customWidth="1"/>
    <col min="1307" max="1309" width="2.625" customWidth="1"/>
    <col min="1310" max="1310" width="50.625" customWidth="1"/>
    <col min="1537" max="1537" width="12.75" customWidth="1"/>
    <col min="1538" max="1540" width="2.625" customWidth="1"/>
    <col min="1541" max="1541" width="4.625" customWidth="1"/>
    <col min="1542" max="1542" width="2.625" customWidth="1"/>
    <col min="1543" max="1544" width="2.375" customWidth="1"/>
    <col min="1545" max="1548" width="2.625" customWidth="1"/>
    <col min="1549" max="1550" width="2.375" customWidth="1"/>
    <col min="1551" max="1554" width="2.625" customWidth="1"/>
    <col min="1555" max="1556" width="2.375" customWidth="1"/>
    <col min="1557" max="1557" width="2.625" customWidth="1"/>
    <col min="1558" max="1558" width="4.625" customWidth="1"/>
    <col min="1559" max="1559" width="3.625" customWidth="1"/>
    <col min="1560" max="1560" width="2.625" customWidth="1"/>
    <col min="1561" max="1562" width="2.375" customWidth="1"/>
    <col min="1563" max="1565" width="2.625" customWidth="1"/>
    <col min="1566" max="1566" width="50.625" customWidth="1"/>
    <col min="1793" max="1793" width="12.75" customWidth="1"/>
    <col min="1794" max="1796" width="2.625" customWidth="1"/>
    <col min="1797" max="1797" width="4.625" customWidth="1"/>
    <col min="1798" max="1798" width="2.625" customWidth="1"/>
    <col min="1799" max="1800" width="2.375" customWidth="1"/>
    <col min="1801" max="1804" width="2.625" customWidth="1"/>
    <col min="1805" max="1806" width="2.375" customWidth="1"/>
    <col min="1807" max="1810" width="2.625" customWidth="1"/>
    <col min="1811" max="1812" width="2.375" customWidth="1"/>
    <col min="1813" max="1813" width="2.625" customWidth="1"/>
    <col min="1814" max="1814" width="4.625" customWidth="1"/>
    <col min="1815" max="1815" width="3.625" customWidth="1"/>
    <col min="1816" max="1816" width="2.625" customWidth="1"/>
    <col min="1817" max="1818" width="2.375" customWidth="1"/>
    <col min="1819" max="1821" width="2.625" customWidth="1"/>
    <col min="1822" max="1822" width="50.625" customWidth="1"/>
    <col min="2049" max="2049" width="12.75" customWidth="1"/>
    <col min="2050" max="2052" width="2.625" customWidth="1"/>
    <col min="2053" max="2053" width="4.625" customWidth="1"/>
    <col min="2054" max="2054" width="2.625" customWidth="1"/>
    <col min="2055" max="2056" width="2.375" customWidth="1"/>
    <col min="2057" max="2060" width="2.625" customWidth="1"/>
    <col min="2061" max="2062" width="2.375" customWidth="1"/>
    <col min="2063" max="2066" width="2.625" customWidth="1"/>
    <col min="2067" max="2068" width="2.375" customWidth="1"/>
    <col min="2069" max="2069" width="2.625" customWidth="1"/>
    <col min="2070" max="2070" width="4.625" customWidth="1"/>
    <col min="2071" max="2071" width="3.625" customWidth="1"/>
    <col min="2072" max="2072" width="2.625" customWidth="1"/>
    <col min="2073" max="2074" width="2.375" customWidth="1"/>
    <col min="2075" max="2077" width="2.625" customWidth="1"/>
    <col min="2078" max="2078" width="50.625" customWidth="1"/>
    <col min="2305" max="2305" width="12.75" customWidth="1"/>
    <col min="2306" max="2308" width="2.625" customWidth="1"/>
    <col min="2309" max="2309" width="4.625" customWidth="1"/>
    <col min="2310" max="2310" width="2.625" customWidth="1"/>
    <col min="2311" max="2312" width="2.375" customWidth="1"/>
    <col min="2313" max="2316" width="2.625" customWidth="1"/>
    <col min="2317" max="2318" width="2.375" customWidth="1"/>
    <col min="2319" max="2322" width="2.625" customWidth="1"/>
    <col min="2323" max="2324" width="2.375" customWidth="1"/>
    <col min="2325" max="2325" width="2.625" customWidth="1"/>
    <col min="2326" max="2326" width="4.625" customWidth="1"/>
    <col min="2327" max="2327" width="3.625" customWidth="1"/>
    <col min="2328" max="2328" width="2.625" customWidth="1"/>
    <col min="2329" max="2330" width="2.375" customWidth="1"/>
    <col min="2331" max="2333" width="2.625" customWidth="1"/>
    <col min="2334" max="2334" width="50.625" customWidth="1"/>
    <col min="2561" max="2561" width="12.75" customWidth="1"/>
    <col min="2562" max="2564" width="2.625" customWidth="1"/>
    <col min="2565" max="2565" width="4.625" customWidth="1"/>
    <col min="2566" max="2566" width="2.625" customWidth="1"/>
    <col min="2567" max="2568" width="2.375" customWidth="1"/>
    <col min="2569" max="2572" width="2.625" customWidth="1"/>
    <col min="2573" max="2574" width="2.375" customWidth="1"/>
    <col min="2575" max="2578" width="2.625" customWidth="1"/>
    <col min="2579" max="2580" width="2.375" customWidth="1"/>
    <col min="2581" max="2581" width="2.625" customWidth="1"/>
    <col min="2582" max="2582" width="4.625" customWidth="1"/>
    <col min="2583" max="2583" width="3.625" customWidth="1"/>
    <col min="2584" max="2584" width="2.625" customWidth="1"/>
    <col min="2585" max="2586" width="2.375" customWidth="1"/>
    <col min="2587" max="2589" width="2.625" customWidth="1"/>
    <col min="2590" max="2590" width="50.625" customWidth="1"/>
    <col min="2817" max="2817" width="12.75" customWidth="1"/>
    <col min="2818" max="2820" width="2.625" customWidth="1"/>
    <col min="2821" max="2821" width="4.625" customWidth="1"/>
    <col min="2822" max="2822" width="2.625" customWidth="1"/>
    <col min="2823" max="2824" width="2.375" customWidth="1"/>
    <col min="2825" max="2828" width="2.625" customWidth="1"/>
    <col min="2829" max="2830" width="2.375" customWidth="1"/>
    <col min="2831" max="2834" width="2.625" customWidth="1"/>
    <col min="2835" max="2836" width="2.375" customWidth="1"/>
    <col min="2837" max="2837" width="2.625" customWidth="1"/>
    <col min="2838" max="2838" width="4.625" customWidth="1"/>
    <col min="2839" max="2839" width="3.625" customWidth="1"/>
    <col min="2840" max="2840" width="2.625" customWidth="1"/>
    <col min="2841" max="2842" width="2.375" customWidth="1"/>
    <col min="2843" max="2845" width="2.625" customWidth="1"/>
    <col min="2846" max="2846" width="50.625" customWidth="1"/>
    <col min="3073" max="3073" width="12.75" customWidth="1"/>
    <col min="3074" max="3076" width="2.625" customWidth="1"/>
    <col min="3077" max="3077" width="4.625" customWidth="1"/>
    <col min="3078" max="3078" width="2.625" customWidth="1"/>
    <col min="3079" max="3080" width="2.375" customWidth="1"/>
    <col min="3081" max="3084" width="2.625" customWidth="1"/>
    <col min="3085" max="3086" width="2.375" customWidth="1"/>
    <col min="3087" max="3090" width="2.625" customWidth="1"/>
    <col min="3091" max="3092" width="2.375" customWidth="1"/>
    <col min="3093" max="3093" width="2.625" customWidth="1"/>
    <col min="3094" max="3094" width="4.625" customWidth="1"/>
    <col min="3095" max="3095" width="3.625" customWidth="1"/>
    <col min="3096" max="3096" width="2.625" customWidth="1"/>
    <col min="3097" max="3098" width="2.375" customWidth="1"/>
    <col min="3099" max="3101" width="2.625" customWidth="1"/>
    <col min="3102" max="3102" width="50.625" customWidth="1"/>
    <col min="3329" max="3329" width="12.75" customWidth="1"/>
    <col min="3330" max="3332" width="2.625" customWidth="1"/>
    <col min="3333" max="3333" width="4.625" customWidth="1"/>
    <col min="3334" max="3334" width="2.625" customWidth="1"/>
    <col min="3335" max="3336" width="2.375" customWidth="1"/>
    <col min="3337" max="3340" width="2.625" customWidth="1"/>
    <col min="3341" max="3342" width="2.375" customWidth="1"/>
    <col min="3343" max="3346" width="2.625" customWidth="1"/>
    <col min="3347" max="3348" width="2.375" customWidth="1"/>
    <col min="3349" max="3349" width="2.625" customWidth="1"/>
    <col min="3350" max="3350" width="4.625" customWidth="1"/>
    <col min="3351" max="3351" width="3.625" customWidth="1"/>
    <col min="3352" max="3352" width="2.625" customWidth="1"/>
    <col min="3353" max="3354" width="2.375" customWidth="1"/>
    <col min="3355" max="3357" width="2.625" customWidth="1"/>
    <col min="3358" max="3358" width="50.625" customWidth="1"/>
    <col min="3585" max="3585" width="12.75" customWidth="1"/>
    <col min="3586" max="3588" width="2.625" customWidth="1"/>
    <col min="3589" max="3589" width="4.625" customWidth="1"/>
    <col min="3590" max="3590" width="2.625" customWidth="1"/>
    <col min="3591" max="3592" width="2.375" customWidth="1"/>
    <col min="3593" max="3596" width="2.625" customWidth="1"/>
    <col min="3597" max="3598" width="2.375" customWidth="1"/>
    <col min="3599" max="3602" width="2.625" customWidth="1"/>
    <col min="3603" max="3604" width="2.375" customWidth="1"/>
    <col min="3605" max="3605" width="2.625" customWidth="1"/>
    <col min="3606" max="3606" width="4.625" customWidth="1"/>
    <col min="3607" max="3607" width="3.625" customWidth="1"/>
    <col min="3608" max="3608" width="2.625" customWidth="1"/>
    <col min="3609" max="3610" width="2.375" customWidth="1"/>
    <col min="3611" max="3613" width="2.625" customWidth="1"/>
    <col min="3614" max="3614" width="50.625" customWidth="1"/>
    <col min="3841" max="3841" width="12.75" customWidth="1"/>
    <col min="3842" max="3844" width="2.625" customWidth="1"/>
    <col min="3845" max="3845" width="4.625" customWidth="1"/>
    <col min="3846" max="3846" width="2.625" customWidth="1"/>
    <col min="3847" max="3848" width="2.375" customWidth="1"/>
    <col min="3849" max="3852" width="2.625" customWidth="1"/>
    <col min="3853" max="3854" width="2.375" customWidth="1"/>
    <col min="3855" max="3858" width="2.625" customWidth="1"/>
    <col min="3859" max="3860" width="2.375" customWidth="1"/>
    <col min="3861" max="3861" width="2.625" customWidth="1"/>
    <col min="3862" max="3862" width="4.625" customWidth="1"/>
    <col min="3863" max="3863" width="3.625" customWidth="1"/>
    <col min="3864" max="3864" width="2.625" customWidth="1"/>
    <col min="3865" max="3866" width="2.375" customWidth="1"/>
    <col min="3867" max="3869" width="2.625" customWidth="1"/>
    <col min="3870" max="3870" width="50.625" customWidth="1"/>
    <col min="4097" max="4097" width="12.75" customWidth="1"/>
    <col min="4098" max="4100" width="2.625" customWidth="1"/>
    <col min="4101" max="4101" width="4.625" customWidth="1"/>
    <col min="4102" max="4102" width="2.625" customWidth="1"/>
    <col min="4103" max="4104" width="2.375" customWidth="1"/>
    <col min="4105" max="4108" width="2.625" customWidth="1"/>
    <col min="4109" max="4110" width="2.375" customWidth="1"/>
    <col min="4111" max="4114" width="2.625" customWidth="1"/>
    <col min="4115" max="4116" width="2.375" customWidth="1"/>
    <col min="4117" max="4117" width="2.625" customWidth="1"/>
    <col min="4118" max="4118" width="4.625" customWidth="1"/>
    <col min="4119" max="4119" width="3.625" customWidth="1"/>
    <col min="4120" max="4120" width="2.625" customWidth="1"/>
    <col min="4121" max="4122" width="2.375" customWidth="1"/>
    <col min="4123" max="4125" width="2.625" customWidth="1"/>
    <col min="4126" max="4126" width="50.625" customWidth="1"/>
    <col min="4353" max="4353" width="12.75" customWidth="1"/>
    <col min="4354" max="4356" width="2.625" customWidth="1"/>
    <col min="4357" max="4357" width="4.625" customWidth="1"/>
    <col min="4358" max="4358" width="2.625" customWidth="1"/>
    <col min="4359" max="4360" width="2.375" customWidth="1"/>
    <col min="4361" max="4364" width="2.625" customWidth="1"/>
    <col min="4365" max="4366" width="2.375" customWidth="1"/>
    <col min="4367" max="4370" width="2.625" customWidth="1"/>
    <col min="4371" max="4372" width="2.375" customWidth="1"/>
    <col min="4373" max="4373" width="2.625" customWidth="1"/>
    <col min="4374" max="4374" width="4.625" customWidth="1"/>
    <col min="4375" max="4375" width="3.625" customWidth="1"/>
    <col min="4376" max="4376" width="2.625" customWidth="1"/>
    <col min="4377" max="4378" width="2.375" customWidth="1"/>
    <col min="4379" max="4381" width="2.625" customWidth="1"/>
    <col min="4382" max="4382" width="50.625" customWidth="1"/>
    <col min="4609" max="4609" width="12.75" customWidth="1"/>
    <col min="4610" max="4612" width="2.625" customWidth="1"/>
    <col min="4613" max="4613" width="4.625" customWidth="1"/>
    <col min="4614" max="4614" width="2.625" customWidth="1"/>
    <col min="4615" max="4616" width="2.375" customWidth="1"/>
    <col min="4617" max="4620" width="2.625" customWidth="1"/>
    <col min="4621" max="4622" width="2.375" customWidth="1"/>
    <col min="4623" max="4626" width="2.625" customWidth="1"/>
    <col min="4627" max="4628" width="2.375" customWidth="1"/>
    <col min="4629" max="4629" width="2.625" customWidth="1"/>
    <col min="4630" max="4630" width="4.625" customWidth="1"/>
    <col min="4631" max="4631" width="3.625" customWidth="1"/>
    <col min="4632" max="4632" width="2.625" customWidth="1"/>
    <col min="4633" max="4634" width="2.375" customWidth="1"/>
    <col min="4635" max="4637" width="2.625" customWidth="1"/>
    <col min="4638" max="4638" width="50.625" customWidth="1"/>
    <col min="4865" max="4865" width="12.75" customWidth="1"/>
    <col min="4866" max="4868" width="2.625" customWidth="1"/>
    <col min="4869" max="4869" width="4.625" customWidth="1"/>
    <col min="4870" max="4870" width="2.625" customWidth="1"/>
    <col min="4871" max="4872" width="2.375" customWidth="1"/>
    <col min="4873" max="4876" width="2.625" customWidth="1"/>
    <col min="4877" max="4878" width="2.375" customWidth="1"/>
    <col min="4879" max="4882" width="2.625" customWidth="1"/>
    <col min="4883" max="4884" width="2.375" customWidth="1"/>
    <col min="4885" max="4885" width="2.625" customWidth="1"/>
    <col min="4886" max="4886" width="4.625" customWidth="1"/>
    <col min="4887" max="4887" width="3.625" customWidth="1"/>
    <col min="4888" max="4888" width="2.625" customWidth="1"/>
    <col min="4889" max="4890" width="2.375" customWidth="1"/>
    <col min="4891" max="4893" width="2.625" customWidth="1"/>
    <col min="4894" max="4894" width="50.625" customWidth="1"/>
    <col min="5121" max="5121" width="12.75" customWidth="1"/>
    <col min="5122" max="5124" width="2.625" customWidth="1"/>
    <col min="5125" max="5125" width="4.625" customWidth="1"/>
    <col min="5126" max="5126" width="2.625" customWidth="1"/>
    <col min="5127" max="5128" width="2.375" customWidth="1"/>
    <col min="5129" max="5132" width="2.625" customWidth="1"/>
    <col min="5133" max="5134" width="2.375" customWidth="1"/>
    <col min="5135" max="5138" width="2.625" customWidth="1"/>
    <col min="5139" max="5140" width="2.375" customWidth="1"/>
    <col min="5141" max="5141" width="2.625" customWidth="1"/>
    <col min="5142" max="5142" width="4.625" customWidth="1"/>
    <col min="5143" max="5143" width="3.625" customWidth="1"/>
    <col min="5144" max="5144" width="2.625" customWidth="1"/>
    <col min="5145" max="5146" width="2.375" customWidth="1"/>
    <col min="5147" max="5149" width="2.625" customWidth="1"/>
    <col min="5150" max="5150" width="50.625" customWidth="1"/>
    <col min="5377" max="5377" width="12.75" customWidth="1"/>
    <col min="5378" max="5380" width="2.625" customWidth="1"/>
    <col min="5381" max="5381" width="4.625" customWidth="1"/>
    <col min="5382" max="5382" width="2.625" customWidth="1"/>
    <col min="5383" max="5384" width="2.375" customWidth="1"/>
    <col min="5385" max="5388" width="2.625" customWidth="1"/>
    <col min="5389" max="5390" width="2.375" customWidth="1"/>
    <col min="5391" max="5394" width="2.625" customWidth="1"/>
    <col min="5395" max="5396" width="2.375" customWidth="1"/>
    <col min="5397" max="5397" width="2.625" customWidth="1"/>
    <col min="5398" max="5398" width="4.625" customWidth="1"/>
    <col min="5399" max="5399" width="3.625" customWidth="1"/>
    <col min="5400" max="5400" width="2.625" customWidth="1"/>
    <col min="5401" max="5402" width="2.375" customWidth="1"/>
    <col min="5403" max="5405" width="2.625" customWidth="1"/>
    <col min="5406" max="5406" width="50.625" customWidth="1"/>
    <col min="5633" max="5633" width="12.75" customWidth="1"/>
    <col min="5634" max="5636" width="2.625" customWidth="1"/>
    <col min="5637" max="5637" width="4.625" customWidth="1"/>
    <col min="5638" max="5638" width="2.625" customWidth="1"/>
    <col min="5639" max="5640" width="2.375" customWidth="1"/>
    <col min="5641" max="5644" width="2.625" customWidth="1"/>
    <col min="5645" max="5646" width="2.375" customWidth="1"/>
    <col min="5647" max="5650" width="2.625" customWidth="1"/>
    <col min="5651" max="5652" width="2.375" customWidth="1"/>
    <col min="5653" max="5653" width="2.625" customWidth="1"/>
    <col min="5654" max="5654" width="4.625" customWidth="1"/>
    <col min="5655" max="5655" width="3.625" customWidth="1"/>
    <col min="5656" max="5656" width="2.625" customWidth="1"/>
    <col min="5657" max="5658" width="2.375" customWidth="1"/>
    <col min="5659" max="5661" width="2.625" customWidth="1"/>
    <col min="5662" max="5662" width="50.625" customWidth="1"/>
    <col min="5889" max="5889" width="12.75" customWidth="1"/>
    <col min="5890" max="5892" width="2.625" customWidth="1"/>
    <col min="5893" max="5893" width="4.625" customWidth="1"/>
    <col min="5894" max="5894" width="2.625" customWidth="1"/>
    <col min="5895" max="5896" width="2.375" customWidth="1"/>
    <col min="5897" max="5900" width="2.625" customWidth="1"/>
    <col min="5901" max="5902" width="2.375" customWidth="1"/>
    <col min="5903" max="5906" width="2.625" customWidth="1"/>
    <col min="5907" max="5908" width="2.375" customWidth="1"/>
    <col min="5909" max="5909" width="2.625" customWidth="1"/>
    <col min="5910" max="5910" width="4.625" customWidth="1"/>
    <col min="5911" max="5911" width="3.625" customWidth="1"/>
    <col min="5912" max="5912" width="2.625" customWidth="1"/>
    <col min="5913" max="5914" width="2.375" customWidth="1"/>
    <col min="5915" max="5917" width="2.625" customWidth="1"/>
    <col min="5918" max="5918" width="50.625" customWidth="1"/>
    <col min="6145" max="6145" width="12.75" customWidth="1"/>
    <col min="6146" max="6148" width="2.625" customWidth="1"/>
    <col min="6149" max="6149" width="4.625" customWidth="1"/>
    <col min="6150" max="6150" width="2.625" customWidth="1"/>
    <col min="6151" max="6152" width="2.375" customWidth="1"/>
    <col min="6153" max="6156" width="2.625" customWidth="1"/>
    <col min="6157" max="6158" width="2.375" customWidth="1"/>
    <col min="6159" max="6162" width="2.625" customWidth="1"/>
    <col min="6163" max="6164" width="2.375" customWidth="1"/>
    <col min="6165" max="6165" width="2.625" customWidth="1"/>
    <col min="6166" max="6166" width="4.625" customWidth="1"/>
    <col min="6167" max="6167" width="3.625" customWidth="1"/>
    <col min="6168" max="6168" width="2.625" customWidth="1"/>
    <col min="6169" max="6170" width="2.375" customWidth="1"/>
    <col min="6171" max="6173" width="2.625" customWidth="1"/>
    <col min="6174" max="6174" width="50.625" customWidth="1"/>
    <col min="6401" max="6401" width="12.75" customWidth="1"/>
    <col min="6402" max="6404" width="2.625" customWidth="1"/>
    <col min="6405" max="6405" width="4.625" customWidth="1"/>
    <col min="6406" max="6406" width="2.625" customWidth="1"/>
    <col min="6407" max="6408" width="2.375" customWidth="1"/>
    <col min="6409" max="6412" width="2.625" customWidth="1"/>
    <col min="6413" max="6414" width="2.375" customWidth="1"/>
    <col min="6415" max="6418" width="2.625" customWidth="1"/>
    <col min="6419" max="6420" width="2.375" customWidth="1"/>
    <col min="6421" max="6421" width="2.625" customWidth="1"/>
    <col min="6422" max="6422" width="4.625" customWidth="1"/>
    <col min="6423" max="6423" width="3.625" customWidth="1"/>
    <col min="6424" max="6424" width="2.625" customWidth="1"/>
    <col min="6425" max="6426" width="2.375" customWidth="1"/>
    <col min="6427" max="6429" width="2.625" customWidth="1"/>
    <col min="6430" max="6430" width="50.625" customWidth="1"/>
    <col min="6657" max="6657" width="12.75" customWidth="1"/>
    <col min="6658" max="6660" width="2.625" customWidth="1"/>
    <col min="6661" max="6661" width="4.625" customWidth="1"/>
    <col min="6662" max="6662" width="2.625" customWidth="1"/>
    <col min="6663" max="6664" width="2.375" customWidth="1"/>
    <col min="6665" max="6668" width="2.625" customWidth="1"/>
    <col min="6669" max="6670" width="2.375" customWidth="1"/>
    <col min="6671" max="6674" width="2.625" customWidth="1"/>
    <col min="6675" max="6676" width="2.375" customWidth="1"/>
    <col min="6677" max="6677" width="2.625" customWidth="1"/>
    <col min="6678" max="6678" width="4.625" customWidth="1"/>
    <col min="6679" max="6679" width="3.625" customWidth="1"/>
    <col min="6680" max="6680" width="2.625" customWidth="1"/>
    <col min="6681" max="6682" width="2.375" customWidth="1"/>
    <col min="6683" max="6685" width="2.625" customWidth="1"/>
    <col min="6686" max="6686" width="50.625" customWidth="1"/>
    <col min="6913" max="6913" width="12.75" customWidth="1"/>
    <col min="6914" max="6916" width="2.625" customWidth="1"/>
    <col min="6917" max="6917" width="4.625" customWidth="1"/>
    <col min="6918" max="6918" width="2.625" customWidth="1"/>
    <col min="6919" max="6920" width="2.375" customWidth="1"/>
    <col min="6921" max="6924" width="2.625" customWidth="1"/>
    <col min="6925" max="6926" width="2.375" customWidth="1"/>
    <col min="6927" max="6930" width="2.625" customWidth="1"/>
    <col min="6931" max="6932" width="2.375" customWidth="1"/>
    <col min="6933" max="6933" width="2.625" customWidth="1"/>
    <col min="6934" max="6934" width="4.625" customWidth="1"/>
    <col min="6935" max="6935" width="3.625" customWidth="1"/>
    <col min="6936" max="6936" width="2.625" customWidth="1"/>
    <col min="6937" max="6938" width="2.375" customWidth="1"/>
    <col min="6939" max="6941" width="2.625" customWidth="1"/>
    <col min="6942" max="6942" width="50.625" customWidth="1"/>
    <col min="7169" max="7169" width="12.75" customWidth="1"/>
    <col min="7170" max="7172" width="2.625" customWidth="1"/>
    <col min="7173" max="7173" width="4.625" customWidth="1"/>
    <col min="7174" max="7174" width="2.625" customWidth="1"/>
    <col min="7175" max="7176" width="2.375" customWidth="1"/>
    <col min="7177" max="7180" width="2.625" customWidth="1"/>
    <col min="7181" max="7182" width="2.375" customWidth="1"/>
    <col min="7183" max="7186" width="2.625" customWidth="1"/>
    <col min="7187" max="7188" width="2.375" customWidth="1"/>
    <col min="7189" max="7189" width="2.625" customWidth="1"/>
    <col min="7190" max="7190" width="4.625" customWidth="1"/>
    <col min="7191" max="7191" width="3.625" customWidth="1"/>
    <col min="7192" max="7192" width="2.625" customWidth="1"/>
    <col min="7193" max="7194" width="2.375" customWidth="1"/>
    <col min="7195" max="7197" width="2.625" customWidth="1"/>
    <col min="7198" max="7198" width="50.625" customWidth="1"/>
    <col min="7425" max="7425" width="12.75" customWidth="1"/>
    <col min="7426" max="7428" width="2.625" customWidth="1"/>
    <col min="7429" max="7429" width="4.625" customWidth="1"/>
    <col min="7430" max="7430" width="2.625" customWidth="1"/>
    <col min="7431" max="7432" width="2.375" customWidth="1"/>
    <col min="7433" max="7436" width="2.625" customWidth="1"/>
    <col min="7437" max="7438" width="2.375" customWidth="1"/>
    <col min="7439" max="7442" width="2.625" customWidth="1"/>
    <col min="7443" max="7444" width="2.375" customWidth="1"/>
    <col min="7445" max="7445" width="2.625" customWidth="1"/>
    <col min="7446" max="7446" width="4.625" customWidth="1"/>
    <col min="7447" max="7447" width="3.625" customWidth="1"/>
    <col min="7448" max="7448" width="2.625" customWidth="1"/>
    <col min="7449" max="7450" width="2.375" customWidth="1"/>
    <col min="7451" max="7453" width="2.625" customWidth="1"/>
    <col min="7454" max="7454" width="50.625" customWidth="1"/>
    <col min="7681" max="7681" width="12.75" customWidth="1"/>
    <col min="7682" max="7684" width="2.625" customWidth="1"/>
    <col min="7685" max="7685" width="4.625" customWidth="1"/>
    <col min="7686" max="7686" width="2.625" customWidth="1"/>
    <col min="7687" max="7688" width="2.375" customWidth="1"/>
    <col min="7689" max="7692" width="2.625" customWidth="1"/>
    <col min="7693" max="7694" width="2.375" customWidth="1"/>
    <col min="7695" max="7698" width="2.625" customWidth="1"/>
    <col min="7699" max="7700" width="2.375" customWidth="1"/>
    <col min="7701" max="7701" width="2.625" customWidth="1"/>
    <col min="7702" max="7702" width="4.625" customWidth="1"/>
    <col min="7703" max="7703" width="3.625" customWidth="1"/>
    <col min="7704" max="7704" width="2.625" customWidth="1"/>
    <col min="7705" max="7706" width="2.375" customWidth="1"/>
    <col min="7707" max="7709" width="2.625" customWidth="1"/>
    <col min="7710" max="7710" width="50.625" customWidth="1"/>
    <col min="7937" max="7937" width="12.75" customWidth="1"/>
    <col min="7938" max="7940" width="2.625" customWidth="1"/>
    <col min="7941" max="7941" width="4.625" customWidth="1"/>
    <col min="7942" max="7942" width="2.625" customWidth="1"/>
    <col min="7943" max="7944" width="2.375" customWidth="1"/>
    <col min="7945" max="7948" width="2.625" customWidth="1"/>
    <col min="7949" max="7950" width="2.375" customWidth="1"/>
    <col min="7951" max="7954" width="2.625" customWidth="1"/>
    <col min="7955" max="7956" width="2.375" customWidth="1"/>
    <col min="7957" max="7957" width="2.625" customWidth="1"/>
    <col min="7958" max="7958" width="4.625" customWidth="1"/>
    <col min="7959" max="7959" width="3.625" customWidth="1"/>
    <col min="7960" max="7960" width="2.625" customWidth="1"/>
    <col min="7961" max="7962" width="2.375" customWidth="1"/>
    <col min="7963" max="7965" width="2.625" customWidth="1"/>
    <col min="7966" max="7966" width="50.625" customWidth="1"/>
    <col min="8193" max="8193" width="12.75" customWidth="1"/>
    <col min="8194" max="8196" width="2.625" customWidth="1"/>
    <col min="8197" max="8197" width="4.625" customWidth="1"/>
    <col min="8198" max="8198" width="2.625" customWidth="1"/>
    <col min="8199" max="8200" width="2.375" customWidth="1"/>
    <col min="8201" max="8204" width="2.625" customWidth="1"/>
    <col min="8205" max="8206" width="2.375" customWidth="1"/>
    <col min="8207" max="8210" width="2.625" customWidth="1"/>
    <col min="8211" max="8212" width="2.375" customWidth="1"/>
    <col min="8213" max="8213" width="2.625" customWidth="1"/>
    <col min="8214" max="8214" width="4.625" customWidth="1"/>
    <col min="8215" max="8215" width="3.625" customWidth="1"/>
    <col min="8216" max="8216" width="2.625" customWidth="1"/>
    <col min="8217" max="8218" width="2.375" customWidth="1"/>
    <col min="8219" max="8221" width="2.625" customWidth="1"/>
    <col min="8222" max="8222" width="50.625" customWidth="1"/>
    <col min="8449" max="8449" width="12.75" customWidth="1"/>
    <col min="8450" max="8452" width="2.625" customWidth="1"/>
    <col min="8453" max="8453" width="4.625" customWidth="1"/>
    <col min="8454" max="8454" width="2.625" customWidth="1"/>
    <col min="8455" max="8456" width="2.375" customWidth="1"/>
    <col min="8457" max="8460" width="2.625" customWidth="1"/>
    <col min="8461" max="8462" width="2.375" customWidth="1"/>
    <col min="8463" max="8466" width="2.625" customWidth="1"/>
    <col min="8467" max="8468" width="2.375" customWidth="1"/>
    <col min="8469" max="8469" width="2.625" customWidth="1"/>
    <col min="8470" max="8470" width="4.625" customWidth="1"/>
    <col min="8471" max="8471" width="3.625" customWidth="1"/>
    <col min="8472" max="8472" width="2.625" customWidth="1"/>
    <col min="8473" max="8474" width="2.375" customWidth="1"/>
    <col min="8475" max="8477" width="2.625" customWidth="1"/>
    <col min="8478" max="8478" width="50.625" customWidth="1"/>
    <col min="8705" max="8705" width="12.75" customWidth="1"/>
    <col min="8706" max="8708" width="2.625" customWidth="1"/>
    <col min="8709" max="8709" width="4.625" customWidth="1"/>
    <col min="8710" max="8710" width="2.625" customWidth="1"/>
    <col min="8711" max="8712" width="2.375" customWidth="1"/>
    <col min="8713" max="8716" width="2.625" customWidth="1"/>
    <col min="8717" max="8718" width="2.375" customWidth="1"/>
    <col min="8719" max="8722" width="2.625" customWidth="1"/>
    <col min="8723" max="8724" width="2.375" customWidth="1"/>
    <col min="8725" max="8725" width="2.625" customWidth="1"/>
    <col min="8726" max="8726" width="4.625" customWidth="1"/>
    <col min="8727" max="8727" width="3.625" customWidth="1"/>
    <col min="8728" max="8728" width="2.625" customWidth="1"/>
    <col min="8729" max="8730" width="2.375" customWidth="1"/>
    <col min="8731" max="8733" width="2.625" customWidth="1"/>
    <col min="8734" max="8734" width="50.625" customWidth="1"/>
    <col min="8961" max="8961" width="12.75" customWidth="1"/>
    <col min="8962" max="8964" width="2.625" customWidth="1"/>
    <col min="8965" max="8965" width="4.625" customWidth="1"/>
    <col min="8966" max="8966" width="2.625" customWidth="1"/>
    <col min="8967" max="8968" width="2.375" customWidth="1"/>
    <col min="8969" max="8972" width="2.625" customWidth="1"/>
    <col min="8973" max="8974" width="2.375" customWidth="1"/>
    <col min="8975" max="8978" width="2.625" customWidth="1"/>
    <col min="8979" max="8980" width="2.375" customWidth="1"/>
    <col min="8981" max="8981" width="2.625" customWidth="1"/>
    <col min="8982" max="8982" width="4.625" customWidth="1"/>
    <col min="8983" max="8983" width="3.625" customWidth="1"/>
    <col min="8984" max="8984" width="2.625" customWidth="1"/>
    <col min="8985" max="8986" width="2.375" customWidth="1"/>
    <col min="8987" max="8989" width="2.625" customWidth="1"/>
    <col min="8990" max="8990" width="50.625" customWidth="1"/>
    <col min="9217" max="9217" width="12.75" customWidth="1"/>
    <col min="9218" max="9220" width="2.625" customWidth="1"/>
    <col min="9221" max="9221" width="4.625" customWidth="1"/>
    <col min="9222" max="9222" width="2.625" customWidth="1"/>
    <col min="9223" max="9224" width="2.375" customWidth="1"/>
    <col min="9225" max="9228" width="2.625" customWidth="1"/>
    <col min="9229" max="9230" width="2.375" customWidth="1"/>
    <col min="9231" max="9234" width="2.625" customWidth="1"/>
    <col min="9235" max="9236" width="2.375" customWidth="1"/>
    <col min="9237" max="9237" width="2.625" customWidth="1"/>
    <col min="9238" max="9238" width="4.625" customWidth="1"/>
    <col min="9239" max="9239" width="3.625" customWidth="1"/>
    <col min="9240" max="9240" width="2.625" customWidth="1"/>
    <col min="9241" max="9242" width="2.375" customWidth="1"/>
    <col min="9243" max="9245" width="2.625" customWidth="1"/>
    <col min="9246" max="9246" width="50.625" customWidth="1"/>
    <col min="9473" max="9473" width="12.75" customWidth="1"/>
    <col min="9474" max="9476" width="2.625" customWidth="1"/>
    <col min="9477" max="9477" width="4.625" customWidth="1"/>
    <col min="9478" max="9478" width="2.625" customWidth="1"/>
    <col min="9479" max="9480" width="2.375" customWidth="1"/>
    <col min="9481" max="9484" width="2.625" customWidth="1"/>
    <col min="9485" max="9486" width="2.375" customWidth="1"/>
    <col min="9487" max="9490" width="2.625" customWidth="1"/>
    <col min="9491" max="9492" width="2.375" customWidth="1"/>
    <col min="9493" max="9493" width="2.625" customWidth="1"/>
    <col min="9494" max="9494" width="4.625" customWidth="1"/>
    <col min="9495" max="9495" width="3.625" customWidth="1"/>
    <col min="9496" max="9496" width="2.625" customWidth="1"/>
    <col min="9497" max="9498" width="2.375" customWidth="1"/>
    <col min="9499" max="9501" width="2.625" customWidth="1"/>
    <col min="9502" max="9502" width="50.625" customWidth="1"/>
    <col min="9729" max="9729" width="12.75" customWidth="1"/>
    <col min="9730" max="9732" width="2.625" customWidth="1"/>
    <col min="9733" max="9733" width="4.625" customWidth="1"/>
    <col min="9734" max="9734" width="2.625" customWidth="1"/>
    <col min="9735" max="9736" width="2.375" customWidth="1"/>
    <col min="9737" max="9740" width="2.625" customWidth="1"/>
    <col min="9741" max="9742" width="2.375" customWidth="1"/>
    <col min="9743" max="9746" width="2.625" customWidth="1"/>
    <col min="9747" max="9748" width="2.375" customWidth="1"/>
    <col min="9749" max="9749" width="2.625" customWidth="1"/>
    <col min="9750" max="9750" width="4.625" customWidth="1"/>
    <col min="9751" max="9751" width="3.625" customWidth="1"/>
    <col min="9752" max="9752" width="2.625" customWidth="1"/>
    <col min="9753" max="9754" width="2.375" customWidth="1"/>
    <col min="9755" max="9757" width="2.625" customWidth="1"/>
    <col min="9758" max="9758" width="50.625" customWidth="1"/>
    <col min="9985" max="9985" width="12.75" customWidth="1"/>
    <col min="9986" max="9988" width="2.625" customWidth="1"/>
    <col min="9989" max="9989" width="4.625" customWidth="1"/>
    <col min="9990" max="9990" width="2.625" customWidth="1"/>
    <col min="9991" max="9992" width="2.375" customWidth="1"/>
    <col min="9993" max="9996" width="2.625" customWidth="1"/>
    <col min="9997" max="9998" width="2.375" customWidth="1"/>
    <col min="9999" max="10002" width="2.625" customWidth="1"/>
    <col min="10003" max="10004" width="2.375" customWidth="1"/>
    <col min="10005" max="10005" width="2.625" customWidth="1"/>
    <col min="10006" max="10006" width="4.625" customWidth="1"/>
    <col min="10007" max="10007" width="3.625" customWidth="1"/>
    <col min="10008" max="10008" width="2.625" customWidth="1"/>
    <col min="10009" max="10010" width="2.375" customWidth="1"/>
    <col min="10011" max="10013" width="2.625" customWidth="1"/>
    <col min="10014" max="10014" width="50.625" customWidth="1"/>
    <col min="10241" max="10241" width="12.75" customWidth="1"/>
    <col min="10242" max="10244" width="2.625" customWidth="1"/>
    <col min="10245" max="10245" width="4.625" customWidth="1"/>
    <col min="10246" max="10246" width="2.625" customWidth="1"/>
    <col min="10247" max="10248" width="2.375" customWidth="1"/>
    <col min="10249" max="10252" width="2.625" customWidth="1"/>
    <col min="10253" max="10254" width="2.375" customWidth="1"/>
    <col min="10255" max="10258" width="2.625" customWidth="1"/>
    <col min="10259" max="10260" width="2.375" customWidth="1"/>
    <col min="10261" max="10261" width="2.625" customWidth="1"/>
    <col min="10262" max="10262" width="4.625" customWidth="1"/>
    <col min="10263" max="10263" width="3.625" customWidth="1"/>
    <col min="10264" max="10264" width="2.625" customWidth="1"/>
    <col min="10265" max="10266" width="2.375" customWidth="1"/>
    <col min="10267" max="10269" width="2.625" customWidth="1"/>
    <col min="10270" max="10270" width="50.625" customWidth="1"/>
    <col min="10497" max="10497" width="12.75" customWidth="1"/>
    <col min="10498" max="10500" width="2.625" customWidth="1"/>
    <col min="10501" max="10501" width="4.625" customWidth="1"/>
    <col min="10502" max="10502" width="2.625" customWidth="1"/>
    <col min="10503" max="10504" width="2.375" customWidth="1"/>
    <col min="10505" max="10508" width="2.625" customWidth="1"/>
    <col min="10509" max="10510" width="2.375" customWidth="1"/>
    <col min="10511" max="10514" width="2.625" customWidth="1"/>
    <col min="10515" max="10516" width="2.375" customWidth="1"/>
    <col min="10517" max="10517" width="2.625" customWidth="1"/>
    <col min="10518" max="10518" width="4.625" customWidth="1"/>
    <col min="10519" max="10519" width="3.625" customWidth="1"/>
    <col min="10520" max="10520" width="2.625" customWidth="1"/>
    <col min="10521" max="10522" width="2.375" customWidth="1"/>
    <col min="10523" max="10525" width="2.625" customWidth="1"/>
    <col min="10526" max="10526" width="50.625" customWidth="1"/>
    <col min="10753" max="10753" width="12.75" customWidth="1"/>
    <col min="10754" max="10756" width="2.625" customWidth="1"/>
    <col min="10757" max="10757" width="4.625" customWidth="1"/>
    <col min="10758" max="10758" width="2.625" customWidth="1"/>
    <col min="10759" max="10760" width="2.375" customWidth="1"/>
    <col min="10761" max="10764" width="2.625" customWidth="1"/>
    <col min="10765" max="10766" width="2.375" customWidth="1"/>
    <col min="10767" max="10770" width="2.625" customWidth="1"/>
    <col min="10771" max="10772" width="2.375" customWidth="1"/>
    <col min="10773" max="10773" width="2.625" customWidth="1"/>
    <col min="10774" max="10774" width="4.625" customWidth="1"/>
    <col min="10775" max="10775" width="3.625" customWidth="1"/>
    <col min="10776" max="10776" width="2.625" customWidth="1"/>
    <col min="10777" max="10778" width="2.375" customWidth="1"/>
    <col min="10779" max="10781" width="2.625" customWidth="1"/>
    <col min="10782" max="10782" width="50.625" customWidth="1"/>
    <col min="11009" max="11009" width="12.75" customWidth="1"/>
    <col min="11010" max="11012" width="2.625" customWidth="1"/>
    <col min="11013" max="11013" width="4.625" customWidth="1"/>
    <col min="11014" max="11014" width="2.625" customWidth="1"/>
    <col min="11015" max="11016" width="2.375" customWidth="1"/>
    <col min="11017" max="11020" width="2.625" customWidth="1"/>
    <col min="11021" max="11022" width="2.375" customWidth="1"/>
    <col min="11023" max="11026" width="2.625" customWidth="1"/>
    <col min="11027" max="11028" width="2.375" customWidth="1"/>
    <col min="11029" max="11029" width="2.625" customWidth="1"/>
    <col min="11030" max="11030" width="4.625" customWidth="1"/>
    <col min="11031" max="11031" width="3.625" customWidth="1"/>
    <col min="11032" max="11032" width="2.625" customWidth="1"/>
    <col min="11033" max="11034" width="2.375" customWidth="1"/>
    <col min="11035" max="11037" width="2.625" customWidth="1"/>
    <col min="11038" max="11038" width="50.625" customWidth="1"/>
    <col min="11265" max="11265" width="12.75" customWidth="1"/>
    <col min="11266" max="11268" width="2.625" customWidth="1"/>
    <col min="11269" max="11269" width="4.625" customWidth="1"/>
    <col min="11270" max="11270" width="2.625" customWidth="1"/>
    <col min="11271" max="11272" width="2.375" customWidth="1"/>
    <col min="11273" max="11276" width="2.625" customWidth="1"/>
    <col min="11277" max="11278" width="2.375" customWidth="1"/>
    <col min="11279" max="11282" width="2.625" customWidth="1"/>
    <col min="11283" max="11284" width="2.375" customWidth="1"/>
    <col min="11285" max="11285" width="2.625" customWidth="1"/>
    <col min="11286" max="11286" width="4.625" customWidth="1"/>
    <col min="11287" max="11287" width="3.625" customWidth="1"/>
    <col min="11288" max="11288" width="2.625" customWidth="1"/>
    <col min="11289" max="11290" width="2.375" customWidth="1"/>
    <col min="11291" max="11293" width="2.625" customWidth="1"/>
    <col min="11294" max="11294" width="50.625" customWidth="1"/>
    <col min="11521" max="11521" width="12.75" customWidth="1"/>
    <col min="11522" max="11524" width="2.625" customWidth="1"/>
    <col min="11525" max="11525" width="4.625" customWidth="1"/>
    <col min="11526" max="11526" width="2.625" customWidth="1"/>
    <col min="11527" max="11528" width="2.375" customWidth="1"/>
    <col min="11529" max="11532" width="2.625" customWidth="1"/>
    <col min="11533" max="11534" width="2.375" customWidth="1"/>
    <col min="11535" max="11538" width="2.625" customWidth="1"/>
    <col min="11539" max="11540" width="2.375" customWidth="1"/>
    <col min="11541" max="11541" width="2.625" customWidth="1"/>
    <col min="11542" max="11542" width="4.625" customWidth="1"/>
    <col min="11543" max="11543" width="3.625" customWidth="1"/>
    <col min="11544" max="11544" width="2.625" customWidth="1"/>
    <col min="11545" max="11546" width="2.375" customWidth="1"/>
    <col min="11547" max="11549" width="2.625" customWidth="1"/>
    <col min="11550" max="11550" width="50.625" customWidth="1"/>
    <col min="11777" max="11777" width="12.75" customWidth="1"/>
    <col min="11778" max="11780" width="2.625" customWidth="1"/>
    <col min="11781" max="11781" width="4.625" customWidth="1"/>
    <col min="11782" max="11782" width="2.625" customWidth="1"/>
    <col min="11783" max="11784" width="2.375" customWidth="1"/>
    <col min="11785" max="11788" width="2.625" customWidth="1"/>
    <col min="11789" max="11790" width="2.375" customWidth="1"/>
    <col min="11791" max="11794" width="2.625" customWidth="1"/>
    <col min="11795" max="11796" width="2.375" customWidth="1"/>
    <col min="11797" max="11797" width="2.625" customWidth="1"/>
    <col min="11798" max="11798" width="4.625" customWidth="1"/>
    <col min="11799" max="11799" width="3.625" customWidth="1"/>
    <col min="11800" max="11800" width="2.625" customWidth="1"/>
    <col min="11801" max="11802" width="2.375" customWidth="1"/>
    <col min="11803" max="11805" width="2.625" customWidth="1"/>
    <col min="11806" max="11806" width="50.625" customWidth="1"/>
    <col min="12033" max="12033" width="12.75" customWidth="1"/>
    <col min="12034" max="12036" width="2.625" customWidth="1"/>
    <col min="12037" max="12037" width="4.625" customWidth="1"/>
    <col min="12038" max="12038" width="2.625" customWidth="1"/>
    <col min="12039" max="12040" width="2.375" customWidth="1"/>
    <col min="12041" max="12044" width="2.625" customWidth="1"/>
    <col min="12045" max="12046" width="2.375" customWidth="1"/>
    <col min="12047" max="12050" width="2.625" customWidth="1"/>
    <col min="12051" max="12052" width="2.375" customWidth="1"/>
    <col min="12053" max="12053" width="2.625" customWidth="1"/>
    <col min="12054" max="12054" width="4.625" customWidth="1"/>
    <col min="12055" max="12055" width="3.625" customWidth="1"/>
    <col min="12056" max="12056" width="2.625" customWidth="1"/>
    <col min="12057" max="12058" width="2.375" customWidth="1"/>
    <col min="12059" max="12061" width="2.625" customWidth="1"/>
    <col min="12062" max="12062" width="50.625" customWidth="1"/>
    <col min="12289" max="12289" width="12.75" customWidth="1"/>
    <col min="12290" max="12292" width="2.625" customWidth="1"/>
    <col min="12293" max="12293" width="4.625" customWidth="1"/>
    <col min="12294" max="12294" width="2.625" customWidth="1"/>
    <col min="12295" max="12296" width="2.375" customWidth="1"/>
    <col min="12297" max="12300" width="2.625" customWidth="1"/>
    <col min="12301" max="12302" width="2.375" customWidth="1"/>
    <col min="12303" max="12306" width="2.625" customWidth="1"/>
    <col min="12307" max="12308" width="2.375" customWidth="1"/>
    <col min="12309" max="12309" width="2.625" customWidth="1"/>
    <col min="12310" max="12310" width="4.625" customWidth="1"/>
    <col min="12311" max="12311" width="3.625" customWidth="1"/>
    <col min="12312" max="12312" width="2.625" customWidth="1"/>
    <col min="12313" max="12314" width="2.375" customWidth="1"/>
    <col min="12315" max="12317" width="2.625" customWidth="1"/>
    <col min="12318" max="12318" width="50.625" customWidth="1"/>
    <col min="12545" max="12545" width="12.75" customWidth="1"/>
    <col min="12546" max="12548" width="2.625" customWidth="1"/>
    <col min="12549" max="12549" width="4.625" customWidth="1"/>
    <col min="12550" max="12550" width="2.625" customWidth="1"/>
    <col min="12551" max="12552" width="2.375" customWidth="1"/>
    <col min="12553" max="12556" width="2.625" customWidth="1"/>
    <col min="12557" max="12558" width="2.375" customWidth="1"/>
    <col min="12559" max="12562" width="2.625" customWidth="1"/>
    <col min="12563" max="12564" width="2.375" customWidth="1"/>
    <col min="12565" max="12565" width="2.625" customWidth="1"/>
    <col min="12566" max="12566" width="4.625" customWidth="1"/>
    <col min="12567" max="12567" width="3.625" customWidth="1"/>
    <col min="12568" max="12568" width="2.625" customWidth="1"/>
    <col min="12569" max="12570" width="2.375" customWidth="1"/>
    <col min="12571" max="12573" width="2.625" customWidth="1"/>
    <col min="12574" max="12574" width="50.625" customWidth="1"/>
    <col min="12801" max="12801" width="12.75" customWidth="1"/>
    <col min="12802" max="12804" width="2.625" customWidth="1"/>
    <col min="12805" max="12805" width="4.625" customWidth="1"/>
    <col min="12806" max="12806" width="2.625" customWidth="1"/>
    <col min="12807" max="12808" width="2.375" customWidth="1"/>
    <col min="12809" max="12812" width="2.625" customWidth="1"/>
    <col min="12813" max="12814" width="2.375" customWidth="1"/>
    <col min="12815" max="12818" width="2.625" customWidth="1"/>
    <col min="12819" max="12820" width="2.375" customWidth="1"/>
    <col min="12821" max="12821" width="2.625" customWidth="1"/>
    <col min="12822" max="12822" width="4.625" customWidth="1"/>
    <col min="12823" max="12823" width="3.625" customWidth="1"/>
    <col min="12824" max="12824" width="2.625" customWidth="1"/>
    <col min="12825" max="12826" width="2.375" customWidth="1"/>
    <col min="12827" max="12829" width="2.625" customWidth="1"/>
    <col min="12830" max="12830" width="50.625" customWidth="1"/>
    <col min="13057" max="13057" width="12.75" customWidth="1"/>
    <col min="13058" max="13060" width="2.625" customWidth="1"/>
    <col min="13061" max="13061" width="4.625" customWidth="1"/>
    <col min="13062" max="13062" width="2.625" customWidth="1"/>
    <col min="13063" max="13064" width="2.375" customWidth="1"/>
    <col min="13065" max="13068" width="2.625" customWidth="1"/>
    <col min="13069" max="13070" width="2.375" customWidth="1"/>
    <col min="13071" max="13074" width="2.625" customWidth="1"/>
    <col min="13075" max="13076" width="2.375" customWidth="1"/>
    <col min="13077" max="13077" width="2.625" customWidth="1"/>
    <col min="13078" max="13078" width="4.625" customWidth="1"/>
    <col min="13079" max="13079" width="3.625" customWidth="1"/>
    <col min="13080" max="13080" width="2.625" customWidth="1"/>
    <col min="13081" max="13082" width="2.375" customWidth="1"/>
    <col min="13083" max="13085" width="2.625" customWidth="1"/>
    <col min="13086" max="13086" width="50.625" customWidth="1"/>
    <col min="13313" max="13313" width="12.75" customWidth="1"/>
    <col min="13314" max="13316" width="2.625" customWidth="1"/>
    <col min="13317" max="13317" width="4.625" customWidth="1"/>
    <col min="13318" max="13318" width="2.625" customWidth="1"/>
    <col min="13319" max="13320" width="2.375" customWidth="1"/>
    <col min="13321" max="13324" width="2.625" customWidth="1"/>
    <col min="13325" max="13326" width="2.375" customWidth="1"/>
    <col min="13327" max="13330" width="2.625" customWidth="1"/>
    <col min="13331" max="13332" width="2.375" customWidth="1"/>
    <col min="13333" max="13333" width="2.625" customWidth="1"/>
    <col min="13334" max="13334" width="4.625" customWidth="1"/>
    <col min="13335" max="13335" width="3.625" customWidth="1"/>
    <col min="13336" max="13336" width="2.625" customWidth="1"/>
    <col min="13337" max="13338" width="2.375" customWidth="1"/>
    <col min="13339" max="13341" width="2.625" customWidth="1"/>
    <col min="13342" max="13342" width="50.625" customWidth="1"/>
    <col min="13569" max="13569" width="12.75" customWidth="1"/>
    <col min="13570" max="13572" width="2.625" customWidth="1"/>
    <col min="13573" max="13573" width="4.625" customWidth="1"/>
    <col min="13574" max="13574" width="2.625" customWidth="1"/>
    <col min="13575" max="13576" width="2.375" customWidth="1"/>
    <col min="13577" max="13580" width="2.625" customWidth="1"/>
    <col min="13581" max="13582" width="2.375" customWidth="1"/>
    <col min="13583" max="13586" width="2.625" customWidth="1"/>
    <col min="13587" max="13588" width="2.375" customWidth="1"/>
    <col min="13589" max="13589" width="2.625" customWidth="1"/>
    <col min="13590" max="13590" width="4.625" customWidth="1"/>
    <col min="13591" max="13591" width="3.625" customWidth="1"/>
    <col min="13592" max="13592" width="2.625" customWidth="1"/>
    <col min="13593" max="13594" width="2.375" customWidth="1"/>
    <col min="13595" max="13597" width="2.625" customWidth="1"/>
    <col min="13598" max="13598" width="50.625" customWidth="1"/>
    <col min="13825" max="13825" width="12.75" customWidth="1"/>
    <col min="13826" max="13828" width="2.625" customWidth="1"/>
    <col min="13829" max="13829" width="4.625" customWidth="1"/>
    <col min="13830" max="13830" width="2.625" customWidth="1"/>
    <col min="13831" max="13832" width="2.375" customWidth="1"/>
    <col min="13833" max="13836" width="2.625" customWidth="1"/>
    <col min="13837" max="13838" width="2.375" customWidth="1"/>
    <col min="13839" max="13842" width="2.625" customWidth="1"/>
    <col min="13843" max="13844" width="2.375" customWidth="1"/>
    <col min="13845" max="13845" width="2.625" customWidth="1"/>
    <col min="13846" max="13846" width="4.625" customWidth="1"/>
    <col min="13847" max="13847" width="3.625" customWidth="1"/>
    <col min="13848" max="13848" width="2.625" customWidth="1"/>
    <col min="13849" max="13850" width="2.375" customWidth="1"/>
    <col min="13851" max="13853" width="2.625" customWidth="1"/>
    <col min="13854" max="13854" width="50.625" customWidth="1"/>
    <col min="14081" max="14081" width="12.75" customWidth="1"/>
    <col min="14082" max="14084" width="2.625" customWidth="1"/>
    <col min="14085" max="14085" width="4.625" customWidth="1"/>
    <col min="14086" max="14086" width="2.625" customWidth="1"/>
    <col min="14087" max="14088" width="2.375" customWidth="1"/>
    <col min="14089" max="14092" width="2.625" customWidth="1"/>
    <col min="14093" max="14094" width="2.375" customWidth="1"/>
    <col min="14095" max="14098" width="2.625" customWidth="1"/>
    <col min="14099" max="14100" width="2.375" customWidth="1"/>
    <col min="14101" max="14101" width="2.625" customWidth="1"/>
    <col min="14102" max="14102" width="4.625" customWidth="1"/>
    <col min="14103" max="14103" width="3.625" customWidth="1"/>
    <col min="14104" max="14104" width="2.625" customWidth="1"/>
    <col min="14105" max="14106" width="2.375" customWidth="1"/>
    <col min="14107" max="14109" width="2.625" customWidth="1"/>
    <col min="14110" max="14110" width="50.625" customWidth="1"/>
    <col min="14337" max="14337" width="12.75" customWidth="1"/>
    <col min="14338" max="14340" width="2.625" customWidth="1"/>
    <col min="14341" max="14341" width="4.625" customWidth="1"/>
    <col min="14342" max="14342" width="2.625" customWidth="1"/>
    <col min="14343" max="14344" width="2.375" customWidth="1"/>
    <col min="14345" max="14348" width="2.625" customWidth="1"/>
    <col min="14349" max="14350" width="2.375" customWidth="1"/>
    <col min="14351" max="14354" width="2.625" customWidth="1"/>
    <col min="14355" max="14356" width="2.375" customWidth="1"/>
    <col min="14357" max="14357" width="2.625" customWidth="1"/>
    <col min="14358" max="14358" width="4.625" customWidth="1"/>
    <col min="14359" max="14359" width="3.625" customWidth="1"/>
    <col min="14360" max="14360" width="2.625" customWidth="1"/>
    <col min="14361" max="14362" width="2.375" customWidth="1"/>
    <col min="14363" max="14365" width="2.625" customWidth="1"/>
    <col min="14366" max="14366" width="50.625" customWidth="1"/>
    <col min="14593" max="14593" width="12.75" customWidth="1"/>
    <col min="14594" max="14596" width="2.625" customWidth="1"/>
    <col min="14597" max="14597" width="4.625" customWidth="1"/>
    <col min="14598" max="14598" width="2.625" customWidth="1"/>
    <col min="14599" max="14600" width="2.375" customWidth="1"/>
    <col min="14601" max="14604" width="2.625" customWidth="1"/>
    <col min="14605" max="14606" width="2.375" customWidth="1"/>
    <col min="14607" max="14610" width="2.625" customWidth="1"/>
    <col min="14611" max="14612" width="2.375" customWidth="1"/>
    <col min="14613" max="14613" width="2.625" customWidth="1"/>
    <col min="14614" max="14614" width="4.625" customWidth="1"/>
    <col min="14615" max="14615" width="3.625" customWidth="1"/>
    <col min="14616" max="14616" width="2.625" customWidth="1"/>
    <col min="14617" max="14618" width="2.375" customWidth="1"/>
    <col min="14619" max="14621" width="2.625" customWidth="1"/>
    <col min="14622" max="14622" width="50.625" customWidth="1"/>
    <col min="14849" max="14849" width="12.75" customWidth="1"/>
    <col min="14850" max="14852" width="2.625" customWidth="1"/>
    <col min="14853" max="14853" width="4.625" customWidth="1"/>
    <col min="14854" max="14854" width="2.625" customWidth="1"/>
    <col min="14855" max="14856" width="2.375" customWidth="1"/>
    <col min="14857" max="14860" width="2.625" customWidth="1"/>
    <col min="14861" max="14862" width="2.375" customWidth="1"/>
    <col min="14863" max="14866" width="2.625" customWidth="1"/>
    <col min="14867" max="14868" width="2.375" customWidth="1"/>
    <col min="14869" max="14869" width="2.625" customWidth="1"/>
    <col min="14870" max="14870" width="4.625" customWidth="1"/>
    <col min="14871" max="14871" width="3.625" customWidth="1"/>
    <col min="14872" max="14872" width="2.625" customWidth="1"/>
    <col min="14873" max="14874" width="2.375" customWidth="1"/>
    <col min="14875" max="14877" width="2.625" customWidth="1"/>
    <col min="14878" max="14878" width="50.625" customWidth="1"/>
    <col min="15105" max="15105" width="12.75" customWidth="1"/>
    <col min="15106" max="15108" width="2.625" customWidth="1"/>
    <col min="15109" max="15109" width="4.625" customWidth="1"/>
    <col min="15110" max="15110" width="2.625" customWidth="1"/>
    <col min="15111" max="15112" width="2.375" customWidth="1"/>
    <col min="15113" max="15116" width="2.625" customWidth="1"/>
    <col min="15117" max="15118" width="2.375" customWidth="1"/>
    <col min="15119" max="15122" width="2.625" customWidth="1"/>
    <col min="15123" max="15124" width="2.375" customWidth="1"/>
    <col min="15125" max="15125" width="2.625" customWidth="1"/>
    <col min="15126" max="15126" width="4.625" customWidth="1"/>
    <col min="15127" max="15127" width="3.625" customWidth="1"/>
    <col min="15128" max="15128" width="2.625" customWidth="1"/>
    <col min="15129" max="15130" width="2.375" customWidth="1"/>
    <col min="15131" max="15133" width="2.625" customWidth="1"/>
    <col min="15134" max="15134" width="50.625" customWidth="1"/>
    <col min="15361" max="15361" width="12.75" customWidth="1"/>
    <col min="15362" max="15364" width="2.625" customWidth="1"/>
    <col min="15365" max="15365" width="4.625" customWidth="1"/>
    <col min="15366" max="15366" width="2.625" customWidth="1"/>
    <col min="15367" max="15368" width="2.375" customWidth="1"/>
    <col min="15369" max="15372" width="2.625" customWidth="1"/>
    <col min="15373" max="15374" width="2.375" customWidth="1"/>
    <col min="15375" max="15378" width="2.625" customWidth="1"/>
    <col min="15379" max="15380" width="2.375" customWidth="1"/>
    <col min="15381" max="15381" width="2.625" customWidth="1"/>
    <col min="15382" max="15382" width="4.625" customWidth="1"/>
    <col min="15383" max="15383" width="3.625" customWidth="1"/>
    <col min="15384" max="15384" width="2.625" customWidth="1"/>
    <col min="15385" max="15386" width="2.375" customWidth="1"/>
    <col min="15387" max="15389" width="2.625" customWidth="1"/>
    <col min="15390" max="15390" width="50.625" customWidth="1"/>
    <col min="15617" max="15617" width="12.75" customWidth="1"/>
    <col min="15618" max="15620" width="2.625" customWidth="1"/>
    <col min="15621" max="15621" width="4.625" customWidth="1"/>
    <col min="15622" max="15622" width="2.625" customWidth="1"/>
    <col min="15623" max="15624" width="2.375" customWidth="1"/>
    <col min="15625" max="15628" width="2.625" customWidth="1"/>
    <col min="15629" max="15630" width="2.375" customWidth="1"/>
    <col min="15631" max="15634" width="2.625" customWidth="1"/>
    <col min="15635" max="15636" width="2.375" customWidth="1"/>
    <col min="15637" max="15637" width="2.625" customWidth="1"/>
    <col min="15638" max="15638" width="4.625" customWidth="1"/>
    <col min="15639" max="15639" width="3.625" customWidth="1"/>
    <col min="15640" max="15640" width="2.625" customWidth="1"/>
    <col min="15641" max="15642" width="2.375" customWidth="1"/>
    <col min="15643" max="15645" width="2.625" customWidth="1"/>
    <col min="15646" max="15646" width="50.625" customWidth="1"/>
    <col min="15873" max="15873" width="12.75" customWidth="1"/>
    <col min="15874" max="15876" width="2.625" customWidth="1"/>
    <col min="15877" max="15877" width="4.625" customWidth="1"/>
    <col min="15878" max="15878" width="2.625" customWidth="1"/>
    <col min="15879" max="15880" width="2.375" customWidth="1"/>
    <col min="15881" max="15884" width="2.625" customWidth="1"/>
    <col min="15885" max="15886" width="2.375" customWidth="1"/>
    <col min="15887" max="15890" width="2.625" customWidth="1"/>
    <col min="15891" max="15892" width="2.375" customWidth="1"/>
    <col min="15893" max="15893" width="2.625" customWidth="1"/>
    <col min="15894" max="15894" width="4.625" customWidth="1"/>
    <col min="15895" max="15895" width="3.625" customWidth="1"/>
    <col min="15896" max="15896" width="2.625" customWidth="1"/>
    <col min="15897" max="15898" width="2.375" customWidth="1"/>
    <col min="15899" max="15901" width="2.625" customWidth="1"/>
    <col min="15902" max="15902" width="50.625" customWidth="1"/>
    <col min="16129" max="16129" width="12.75" customWidth="1"/>
    <col min="16130" max="16132" width="2.625" customWidth="1"/>
    <col min="16133" max="16133" width="4.625" customWidth="1"/>
    <col min="16134" max="16134" width="2.625" customWidth="1"/>
    <col min="16135" max="16136" width="2.375" customWidth="1"/>
    <col min="16137" max="16140" width="2.625" customWidth="1"/>
    <col min="16141" max="16142" width="2.375" customWidth="1"/>
    <col min="16143" max="16146" width="2.625" customWidth="1"/>
    <col min="16147" max="16148" width="2.375" customWidth="1"/>
    <col min="16149" max="16149" width="2.625" customWidth="1"/>
    <col min="16150" max="16150" width="4.625" customWidth="1"/>
    <col min="16151" max="16151" width="3.625" customWidth="1"/>
    <col min="16152" max="16152" width="2.625" customWidth="1"/>
    <col min="16153" max="16154" width="2.375" customWidth="1"/>
    <col min="16155" max="16157" width="2.625" customWidth="1"/>
    <col min="16158" max="16158" width="50.625" customWidth="1"/>
  </cols>
  <sheetData>
    <row r="1" spans="1:30" s="364" customFormat="1" ht="21" customHeight="1">
      <c r="AC1" s="365" t="s">
        <v>664</v>
      </c>
    </row>
    <row r="2" spans="1:30" s="364" customFormat="1" ht="27" customHeight="1">
      <c r="A2" s="856" t="s">
        <v>769</v>
      </c>
      <c r="B2" s="856"/>
      <c r="C2" s="856"/>
      <c r="D2" s="856"/>
      <c r="E2" s="856"/>
      <c r="F2" s="856"/>
      <c r="G2" s="856"/>
      <c r="H2" s="856"/>
      <c r="I2" s="856"/>
      <c r="J2" s="856"/>
      <c r="K2" s="856"/>
      <c r="L2" s="856"/>
      <c r="M2" s="856"/>
      <c r="N2" s="856"/>
      <c r="O2" s="856"/>
      <c r="P2" s="856"/>
      <c r="Q2" s="856"/>
      <c r="R2" s="856"/>
      <c r="S2" s="856"/>
      <c r="T2" s="856"/>
      <c r="U2" s="856"/>
      <c r="V2" s="856"/>
      <c r="W2" s="856"/>
      <c r="X2" s="856"/>
      <c r="Y2" s="856"/>
      <c r="Z2" s="856"/>
      <c r="AA2" s="856"/>
      <c r="AB2" s="856"/>
      <c r="AC2" s="856"/>
    </row>
    <row r="3" spans="1:30" s="364" customFormat="1" ht="14.1" customHeight="1">
      <c r="A3" s="1296" t="s">
        <v>665</v>
      </c>
      <c r="B3" s="1296"/>
      <c r="C3" s="1296"/>
      <c r="D3" s="1296"/>
      <c r="E3" s="1296"/>
      <c r="F3" s="1296"/>
      <c r="G3" s="1296"/>
      <c r="H3" s="1296"/>
      <c r="I3" s="1296"/>
      <c r="J3" s="1296"/>
      <c r="K3" s="1296"/>
      <c r="L3" s="1296"/>
      <c r="M3" s="1296"/>
      <c r="N3" s="1296"/>
      <c r="O3" s="1296"/>
      <c r="P3" s="1296"/>
      <c r="Q3" s="1296"/>
      <c r="R3" s="1296"/>
      <c r="S3" s="1296"/>
      <c r="T3" s="1296"/>
      <c r="U3" s="1296"/>
      <c r="V3" s="1296"/>
      <c r="W3" s="1296"/>
      <c r="X3" s="1296"/>
      <c r="Y3" s="1296"/>
      <c r="Z3" s="1296"/>
      <c r="AA3" s="1296"/>
      <c r="AB3" s="1296"/>
      <c r="AC3" s="1296"/>
    </row>
    <row r="4" spans="1:30" s="364" customFormat="1" ht="20.100000000000001" customHeight="1" thickBot="1">
      <c r="A4" s="367"/>
      <c r="B4" s="367"/>
      <c r="C4" s="367"/>
      <c r="D4" s="367"/>
      <c r="E4" s="367"/>
      <c r="F4" s="367"/>
      <c r="G4" s="367"/>
      <c r="H4" s="367"/>
      <c r="I4" s="367"/>
      <c r="J4" s="367"/>
      <c r="K4" s="367"/>
      <c r="L4" s="367"/>
      <c r="M4" s="367"/>
      <c r="N4" s="367"/>
      <c r="O4" s="367"/>
      <c r="P4" s="367"/>
      <c r="Q4" s="367"/>
      <c r="R4" s="367"/>
      <c r="S4" s="367"/>
      <c r="T4" s="367"/>
      <c r="U4" s="367"/>
      <c r="V4" s="367"/>
      <c r="W4" s="367"/>
      <c r="X4" s="373"/>
      <c r="Y4" s="373"/>
      <c r="Z4" s="851"/>
      <c r="AA4" s="851"/>
      <c r="AB4" s="851"/>
      <c r="AC4" s="369"/>
    </row>
    <row r="5" spans="1:30" s="364" customFormat="1" ht="24.95" customHeight="1">
      <c r="A5" s="859" t="s">
        <v>199</v>
      </c>
      <c r="B5" s="860"/>
      <c r="C5" s="860"/>
      <c r="D5" s="861" t="str">
        <f>IF('調査票（水道水）'!D5="","",'調査票（水道水）'!D5)</f>
        <v/>
      </c>
      <c r="E5" s="862"/>
      <c r="F5" s="862"/>
      <c r="G5" s="862"/>
      <c r="H5" s="862"/>
      <c r="I5" s="862"/>
      <c r="J5" s="862"/>
      <c r="K5" s="862"/>
      <c r="L5" s="862"/>
      <c r="M5" s="862"/>
      <c r="N5" s="862"/>
      <c r="O5" s="862"/>
      <c r="P5" s="862"/>
      <c r="Q5" s="862"/>
      <c r="R5" s="862"/>
      <c r="S5" s="862"/>
      <c r="T5" s="862"/>
      <c r="U5" s="862"/>
      <c r="V5" s="862"/>
      <c r="W5" s="862"/>
      <c r="X5" s="862"/>
      <c r="Y5" s="862"/>
      <c r="Z5" s="862"/>
      <c r="AA5" s="862"/>
      <c r="AB5" s="862"/>
      <c r="AC5" s="863"/>
      <c r="AD5" s="630" t="s">
        <v>880</v>
      </c>
    </row>
    <row r="6" spans="1:30" s="364" customFormat="1" ht="24.95" customHeight="1">
      <c r="A6" s="864" t="s">
        <v>200</v>
      </c>
      <c r="B6" s="865"/>
      <c r="C6" s="866"/>
      <c r="D6" s="867"/>
      <c r="E6" s="868"/>
      <c r="F6" s="868"/>
      <c r="G6" s="868"/>
      <c r="H6" s="868"/>
      <c r="I6" s="868"/>
      <c r="J6" s="868"/>
      <c r="K6" s="868"/>
      <c r="L6" s="868"/>
      <c r="M6" s="868"/>
      <c r="N6" s="869"/>
      <c r="O6" s="766" t="s">
        <v>246</v>
      </c>
      <c r="P6" s="767"/>
      <c r="Q6" s="767"/>
      <c r="R6" s="767"/>
      <c r="S6" s="767"/>
      <c r="T6" s="768"/>
      <c r="U6" s="870"/>
      <c r="V6" s="769"/>
      <c r="W6" s="769"/>
      <c r="X6" s="769"/>
      <c r="Y6" s="769"/>
      <c r="Z6" s="769"/>
      <c r="AA6" s="769"/>
      <c r="AB6" s="769"/>
      <c r="AC6" s="871"/>
      <c r="AD6" s="641"/>
    </row>
    <row r="7" spans="1:30" s="364" customFormat="1" ht="12.6" customHeight="1">
      <c r="A7" s="917" t="s">
        <v>627</v>
      </c>
      <c r="B7" s="918"/>
      <c r="C7" s="918"/>
      <c r="D7" s="774"/>
      <c r="E7" s="775"/>
      <c r="F7" s="775"/>
      <c r="G7" s="775"/>
      <c r="H7" s="775"/>
      <c r="I7" s="775"/>
      <c r="J7" s="775"/>
      <c r="K7" s="775"/>
      <c r="L7" s="775"/>
      <c r="M7" s="775"/>
      <c r="N7" s="775"/>
      <c r="O7" s="775"/>
      <c r="P7" s="751" t="s">
        <v>197</v>
      </c>
      <c r="Q7" s="754"/>
      <c r="R7" s="754" t="s">
        <v>198</v>
      </c>
      <c r="S7" s="1095"/>
      <c r="T7" s="1096"/>
      <c r="U7" s="1096"/>
      <c r="V7" s="1096"/>
      <c r="W7" s="1096"/>
      <c r="X7" s="1279"/>
      <c r="Y7" s="1221" t="s">
        <v>247</v>
      </c>
      <c r="Z7" s="1222"/>
      <c r="AA7" s="1225"/>
      <c r="AB7" s="1226"/>
      <c r="AC7" s="1227"/>
      <c r="AD7" s="896" t="s">
        <v>773</v>
      </c>
    </row>
    <row r="8" spans="1:30" s="364" customFormat="1" ht="12.6" customHeight="1">
      <c r="A8" s="1165"/>
      <c r="B8" s="1166"/>
      <c r="C8" s="1166"/>
      <c r="D8" s="776"/>
      <c r="E8" s="777"/>
      <c r="F8" s="777"/>
      <c r="G8" s="777"/>
      <c r="H8" s="777"/>
      <c r="I8" s="777"/>
      <c r="J8" s="777"/>
      <c r="K8" s="777"/>
      <c r="L8" s="777"/>
      <c r="M8" s="777"/>
      <c r="N8" s="777"/>
      <c r="O8" s="777"/>
      <c r="P8" s="753"/>
      <c r="Q8" s="755"/>
      <c r="R8" s="755"/>
      <c r="S8" s="1097"/>
      <c r="T8" s="1097"/>
      <c r="U8" s="1097"/>
      <c r="V8" s="1097"/>
      <c r="W8" s="1097"/>
      <c r="X8" s="1280"/>
      <c r="Y8" s="1223"/>
      <c r="Z8" s="1224"/>
      <c r="AA8" s="1228"/>
      <c r="AB8" s="1229"/>
      <c r="AC8" s="1230"/>
      <c r="AD8" s="897"/>
    </row>
    <row r="9" spans="1:30" s="364" customFormat="1" ht="21.95" customHeight="1">
      <c r="A9" s="1033" t="s">
        <v>440</v>
      </c>
      <c r="B9" s="1034"/>
      <c r="C9" s="1035"/>
      <c r="D9" s="763"/>
      <c r="E9" s="764"/>
      <c r="F9" s="764"/>
      <c r="G9" s="764"/>
      <c r="H9" s="764"/>
      <c r="I9" s="764"/>
      <c r="J9" s="764"/>
      <c r="K9" s="764"/>
      <c r="L9" s="764"/>
      <c r="M9" s="764"/>
      <c r="N9" s="764"/>
      <c r="O9" s="764"/>
      <c r="P9" s="764"/>
      <c r="Q9" s="764"/>
      <c r="R9" s="764"/>
      <c r="S9" s="764"/>
      <c r="T9" s="764"/>
      <c r="U9" s="764"/>
      <c r="V9" s="764"/>
      <c r="W9" s="764"/>
      <c r="X9" s="764"/>
      <c r="Y9" s="764"/>
      <c r="Z9" s="764"/>
      <c r="AA9" s="764"/>
      <c r="AB9" s="764"/>
      <c r="AC9" s="1210"/>
      <c r="AD9" s="645"/>
    </row>
    <row r="10" spans="1:30" s="364" customFormat="1" ht="21.95" customHeight="1">
      <c r="A10" s="1033" t="s">
        <v>441</v>
      </c>
      <c r="B10" s="1034"/>
      <c r="C10" s="1035"/>
      <c r="D10" s="763"/>
      <c r="E10" s="764"/>
      <c r="F10" s="764"/>
      <c r="G10" s="764"/>
      <c r="H10" s="764"/>
      <c r="I10" s="764"/>
      <c r="J10" s="764"/>
      <c r="K10" s="764" t="s">
        <v>442</v>
      </c>
      <c r="L10" s="764"/>
      <c r="M10" s="764"/>
      <c r="N10" s="764"/>
      <c r="O10" s="764"/>
      <c r="P10" s="764"/>
      <c r="Q10" s="764"/>
      <c r="R10" s="764"/>
      <c r="S10" s="764"/>
      <c r="T10" s="764"/>
      <c r="U10" s="764"/>
      <c r="V10" s="1211" t="s">
        <v>443</v>
      </c>
      <c r="W10" s="1211"/>
      <c r="X10" s="1211"/>
      <c r="Y10" s="1211"/>
      <c r="Z10" s="1211"/>
      <c r="AA10" s="1211"/>
      <c r="AB10" s="1211"/>
      <c r="AC10" s="1212"/>
      <c r="AD10" s="645"/>
    </row>
    <row r="11" spans="1:30" s="364" customFormat="1" ht="21.95" customHeight="1">
      <c r="A11" s="1033" t="s">
        <v>628</v>
      </c>
      <c r="B11" s="1034"/>
      <c r="C11" s="1035"/>
      <c r="D11" s="763"/>
      <c r="E11" s="764"/>
      <c r="F11" s="764"/>
      <c r="G11" s="764"/>
      <c r="H11" s="764"/>
      <c r="I11" s="764"/>
      <c r="J11" s="761" t="s">
        <v>629</v>
      </c>
      <c r="K11" s="761"/>
      <c r="L11" s="442" t="s">
        <v>630</v>
      </c>
      <c r="M11" s="764"/>
      <c r="N11" s="764"/>
      <c r="O11" s="764"/>
      <c r="P11" s="764"/>
      <c r="Q11" s="761" t="s">
        <v>631</v>
      </c>
      <c r="R11" s="761"/>
      <c r="S11" s="442" t="s">
        <v>632</v>
      </c>
      <c r="T11" s="764">
        <f>D11*M11</f>
        <v>0</v>
      </c>
      <c r="U11" s="764"/>
      <c r="V11" s="764"/>
      <c r="W11" s="764"/>
      <c r="X11" s="764"/>
      <c r="Y11" s="1231" t="s">
        <v>629</v>
      </c>
      <c r="Z11" s="1231"/>
      <c r="AA11" s="1231"/>
      <c r="AB11" s="1231"/>
      <c r="AC11" s="1232"/>
      <c r="AD11" s="645"/>
    </row>
    <row r="12" spans="1:30" s="364" customFormat="1" ht="21.95" customHeight="1">
      <c r="A12" s="1233" t="s">
        <v>633</v>
      </c>
      <c r="B12" s="1183"/>
      <c r="C12" s="1184"/>
      <c r="D12" s="763"/>
      <c r="E12" s="764"/>
      <c r="F12" s="764"/>
      <c r="G12" s="764"/>
      <c r="H12" s="764"/>
      <c r="I12" s="764"/>
      <c r="J12" s="764"/>
      <c r="K12" s="764"/>
      <c r="L12" s="760" t="s">
        <v>634</v>
      </c>
      <c r="M12" s="761"/>
      <c r="N12" s="761"/>
      <c r="O12" s="761"/>
      <c r="P12" s="761"/>
      <c r="Q12" s="762"/>
      <c r="R12" s="1281"/>
      <c r="S12" s="1282"/>
      <c r="T12" s="1282"/>
      <c r="U12" s="1038"/>
      <c r="V12" s="1038"/>
      <c r="W12" s="1038"/>
      <c r="X12" s="1038"/>
      <c r="Y12" s="1038"/>
      <c r="Z12" s="1038"/>
      <c r="AA12" s="1038"/>
      <c r="AB12" s="1038"/>
      <c r="AC12" s="1283"/>
      <c r="AD12" s="645" t="s">
        <v>659</v>
      </c>
    </row>
    <row r="13" spans="1:30" s="364" customFormat="1" ht="21.95" customHeight="1">
      <c r="A13" s="1033" t="s">
        <v>635</v>
      </c>
      <c r="B13" s="1034"/>
      <c r="C13" s="1035"/>
      <c r="D13" s="763"/>
      <c r="E13" s="764"/>
      <c r="F13" s="764"/>
      <c r="G13" s="764"/>
      <c r="H13" s="764"/>
      <c r="I13" s="764"/>
      <c r="J13" s="764"/>
      <c r="K13" s="764"/>
      <c r="L13" s="442"/>
      <c r="M13" s="764"/>
      <c r="N13" s="764"/>
      <c r="O13" s="764"/>
      <c r="P13" s="764"/>
      <c r="Q13" s="764"/>
      <c r="R13" s="764"/>
      <c r="S13" s="764"/>
      <c r="T13" s="764"/>
      <c r="U13" s="764"/>
      <c r="V13" s="764"/>
      <c r="W13" s="764"/>
      <c r="X13" s="764"/>
      <c r="Y13" s="1231"/>
      <c r="Z13" s="1231"/>
      <c r="AA13" s="1231"/>
      <c r="AB13" s="1231"/>
      <c r="AC13" s="1232"/>
      <c r="AD13" s="645" t="s">
        <v>242</v>
      </c>
    </row>
    <row r="14" spans="1:30" s="364" customFormat="1" ht="21.95" customHeight="1">
      <c r="A14" s="1234" t="s">
        <v>636</v>
      </c>
      <c r="B14" s="1235"/>
      <c r="C14" s="1236"/>
      <c r="D14" s="1237" t="s">
        <v>637</v>
      </c>
      <c r="E14" s="1238"/>
      <c r="F14" s="1239"/>
      <c r="G14" s="1239"/>
      <c r="H14" s="1239"/>
      <c r="I14" s="1239"/>
      <c r="J14" s="1239"/>
      <c r="K14" s="1239"/>
      <c r="L14" s="1242" t="s">
        <v>802</v>
      </c>
      <c r="M14" s="1243"/>
      <c r="N14" s="1243"/>
      <c r="O14" s="1243"/>
      <c r="P14" s="1242"/>
      <c r="Q14" s="1244"/>
      <c r="R14" s="1244"/>
      <c r="S14" s="1244"/>
      <c r="T14" s="1244"/>
      <c r="U14" s="1240" t="s">
        <v>836</v>
      </c>
      <c r="V14" s="1240"/>
      <c r="W14" s="1240"/>
      <c r="X14" s="1240"/>
      <c r="Y14" s="1240"/>
      <c r="Z14" s="1240"/>
      <c r="AA14" s="1240"/>
      <c r="AB14" s="1240"/>
      <c r="AC14" s="1241"/>
      <c r="AD14" s="653"/>
    </row>
    <row r="15" spans="1:30" s="364" customFormat="1" ht="21.95" customHeight="1" thickBot="1">
      <c r="A15" s="1161" t="s">
        <v>248</v>
      </c>
      <c r="B15" s="1162"/>
      <c r="C15" s="1162"/>
      <c r="D15" s="1162"/>
      <c r="E15" s="1162"/>
      <c r="F15" s="1162"/>
      <c r="G15" s="1162"/>
      <c r="H15" s="1162"/>
      <c r="I15" s="1162"/>
      <c r="J15" s="1162"/>
      <c r="K15" s="1162"/>
      <c r="L15" s="1162"/>
      <c r="M15" s="1162"/>
      <c r="N15" s="1162"/>
      <c r="O15" s="1162"/>
      <c r="P15" s="1162"/>
      <c r="Q15" s="1162"/>
      <c r="R15" s="1162"/>
      <c r="S15" s="1162"/>
      <c r="T15" s="1163"/>
      <c r="U15" s="1164"/>
      <c r="V15" s="1024"/>
      <c r="W15" s="1024"/>
      <c r="X15" s="1024"/>
      <c r="Y15" s="1024"/>
      <c r="Z15" s="1024"/>
      <c r="AA15" s="1024"/>
      <c r="AB15" s="1024"/>
      <c r="AC15" s="1025"/>
      <c r="AD15" s="645" t="s">
        <v>242</v>
      </c>
    </row>
    <row r="16" spans="1:30" s="364" customFormat="1" ht="21.95" customHeight="1" thickTop="1">
      <c r="A16" s="1252" t="s">
        <v>638</v>
      </c>
      <c r="B16" s="901"/>
      <c r="C16" s="902"/>
      <c r="D16" s="1253" t="s">
        <v>639</v>
      </c>
      <c r="E16" s="1254"/>
      <c r="F16" s="1254"/>
      <c r="G16" s="1254"/>
      <c r="H16" s="1254"/>
      <c r="I16" s="1254"/>
      <c r="J16" s="1254"/>
      <c r="K16" s="1254"/>
      <c r="L16" s="1254"/>
      <c r="M16" s="1254"/>
      <c r="N16" s="1254"/>
      <c r="O16" s="1254"/>
      <c r="P16" s="1254"/>
      <c r="Q16" s="1254"/>
      <c r="R16" s="1254"/>
      <c r="S16" s="1254"/>
      <c r="T16" s="1254"/>
      <c r="U16" s="1254"/>
      <c r="V16" s="1254"/>
      <c r="W16" s="1255"/>
      <c r="X16" s="1253" t="s">
        <v>210</v>
      </c>
      <c r="Y16" s="1254"/>
      <c r="Z16" s="1254"/>
      <c r="AA16" s="1254"/>
      <c r="AB16" s="1254"/>
      <c r="AC16" s="1256"/>
      <c r="AD16" s="654"/>
    </row>
    <row r="17" spans="1:30" s="364" customFormat="1" ht="5.25" customHeight="1">
      <c r="A17" s="1297" t="s">
        <v>666</v>
      </c>
      <c r="B17" s="955"/>
      <c r="C17" s="1298"/>
      <c r="D17" s="443"/>
      <c r="E17" s="444"/>
      <c r="F17" s="444"/>
      <c r="G17" s="444"/>
      <c r="H17" s="444"/>
      <c r="I17" s="444"/>
      <c r="J17" s="444"/>
      <c r="K17" s="444"/>
      <c r="L17" s="444"/>
      <c r="M17" s="444"/>
      <c r="N17" s="444"/>
      <c r="O17" s="444"/>
      <c r="P17" s="444"/>
      <c r="Q17" s="444"/>
      <c r="R17" s="444"/>
      <c r="S17" s="444"/>
      <c r="T17" s="473"/>
      <c r="U17" s="473"/>
      <c r="V17" s="473"/>
      <c r="W17" s="445"/>
      <c r="X17" s="822" t="s">
        <v>667</v>
      </c>
      <c r="Y17" s="822"/>
      <c r="Z17" s="822"/>
      <c r="AA17" s="822"/>
      <c r="AB17" s="822"/>
      <c r="AC17" s="823"/>
      <c r="AD17" s="654"/>
    </row>
    <row r="18" spans="1:30" s="364" customFormat="1" ht="15.95" customHeight="1">
      <c r="A18" s="1299"/>
      <c r="B18" s="989"/>
      <c r="C18" s="1300"/>
      <c r="D18" s="446"/>
      <c r="E18" s="447"/>
      <c r="F18" s="448"/>
      <c r="G18" s="448"/>
      <c r="H18" s="449"/>
      <c r="I18" s="448"/>
      <c r="J18" s="448"/>
      <c r="K18" s="448"/>
      <c r="L18" s="448"/>
      <c r="M18" s="450"/>
      <c r="N18" s="451"/>
      <c r="O18" s="450"/>
      <c r="P18" s="450"/>
      <c r="Q18" s="450"/>
      <c r="R18" s="450"/>
      <c r="S18" s="450"/>
      <c r="T18" s="451"/>
      <c r="U18" s="448"/>
      <c r="V18" s="452"/>
      <c r="W18" s="474"/>
      <c r="X18" s="822"/>
      <c r="Y18" s="822"/>
      <c r="Z18" s="822"/>
      <c r="AA18" s="822"/>
      <c r="AB18" s="822"/>
      <c r="AC18" s="823"/>
      <c r="AD18" s="654"/>
    </row>
    <row r="19" spans="1:30" s="364" customFormat="1" ht="20.100000000000001" customHeight="1">
      <c r="A19" s="1299"/>
      <c r="B19" s="989"/>
      <c r="C19" s="1300"/>
      <c r="D19" s="446"/>
      <c r="E19" s="475" t="s">
        <v>668</v>
      </c>
      <c r="F19" s="1303"/>
      <c r="G19" s="1304"/>
      <c r="H19" s="1304"/>
      <c r="I19" s="1305"/>
      <c r="J19" s="454"/>
      <c r="K19" s="455"/>
      <c r="L19" s="1303"/>
      <c r="M19" s="1304"/>
      <c r="N19" s="1304"/>
      <c r="O19" s="1305"/>
      <c r="P19" s="456"/>
      <c r="Q19" s="457"/>
      <c r="R19" s="1303"/>
      <c r="S19" s="1304"/>
      <c r="T19" s="1304"/>
      <c r="U19" s="1305"/>
      <c r="V19" s="458"/>
      <c r="W19" s="476"/>
      <c r="X19" s="822"/>
      <c r="Y19" s="822"/>
      <c r="Z19" s="822"/>
      <c r="AA19" s="822"/>
      <c r="AB19" s="822"/>
      <c r="AC19" s="823"/>
      <c r="AD19" s="654"/>
    </row>
    <row r="20" spans="1:30" s="364" customFormat="1" ht="20.100000000000001" customHeight="1">
      <c r="A20" s="1299"/>
      <c r="B20" s="989"/>
      <c r="C20" s="1300"/>
      <c r="D20" s="446"/>
      <c r="E20" s="387" t="s">
        <v>669</v>
      </c>
      <c r="F20" s="1306"/>
      <c r="G20" s="1307"/>
      <c r="H20" s="1307"/>
      <c r="I20" s="1308"/>
      <c r="J20" s="460"/>
      <c r="K20" s="460"/>
      <c r="L20" s="1306"/>
      <c r="M20" s="1307"/>
      <c r="N20" s="1307"/>
      <c r="O20" s="1308"/>
      <c r="P20" s="367"/>
      <c r="Q20" s="367"/>
      <c r="R20" s="1306"/>
      <c r="S20" s="1307"/>
      <c r="T20" s="1307"/>
      <c r="U20" s="1308"/>
      <c r="V20" s="461"/>
      <c r="W20" s="461"/>
      <c r="X20" s="822"/>
      <c r="Y20" s="822"/>
      <c r="Z20" s="822"/>
      <c r="AA20" s="822"/>
      <c r="AB20" s="822"/>
      <c r="AC20" s="823"/>
      <c r="AD20" s="654"/>
    </row>
    <row r="21" spans="1:30" s="364" customFormat="1" ht="20.100000000000001" customHeight="1">
      <c r="A21" s="1299"/>
      <c r="B21" s="989"/>
      <c r="C21" s="1300"/>
      <c r="D21" s="446"/>
      <c r="E21" s="459"/>
      <c r="F21" s="367"/>
      <c r="G21" s="367"/>
      <c r="H21" s="451"/>
      <c r="I21" s="367"/>
      <c r="J21" s="367"/>
      <c r="K21" s="367"/>
      <c r="L21" s="367"/>
      <c r="M21" s="367"/>
      <c r="N21" s="451"/>
      <c r="O21" s="367"/>
      <c r="P21" s="367"/>
      <c r="Q21" s="367"/>
      <c r="R21" s="367"/>
      <c r="S21" s="367"/>
      <c r="T21" s="451"/>
      <c r="U21" s="367"/>
      <c r="V21" s="388"/>
      <c r="W21" s="461"/>
      <c r="X21" s="822"/>
      <c r="Y21" s="822"/>
      <c r="Z21" s="822"/>
      <c r="AA21" s="822"/>
      <c r="AB21" s="822"/>
      <c r="AC21" s="823"/>
      <c r="AD21" s="631"/>
    </row>
    <row r="22" spans="1:30" s="364" customFormat="1" ht="20.100000000000001" customHeight="1">
      <c r="A22" s="1299"/>
      <c r="B22" s="989"/>
      <c r="C22" s="1300"/>
      <c r="D22" s="446"/>
      <c r="E22" s="475" t="s">
        <v>668</v>
      </c>
      <c r="F22" s="1303"/>
      <c r="G22" s="1304"/>
      <c r="H22" s="1304"/>
      <c r="I22" s="1305"/>
      <c r="J22" s="454"/>
      <c r="K22" s="455"/>
      <c r="L22" s="1303"/>
      <c r="M22" s="1304"/>
      <c r="N22" s="1304"/>
      <c r="O22" s="1305"/>
      <c r="P22" s="456"/>
      <c r="Q22" s="457"/>
      <c r="R22" s="1303"/>
      <c r="S22" s="1304"/>
      <c r="T22" s="1304"/>
      <c r="U22" s="1305"/>
      <c r="V22" s="453"/>
      <c r="W22" s="461"/>
      <c r="X22" s="822"/>
      <c r="Y22" s="822"/>
      <c r="Z22" s="822"/>
      <c r="AA22" s="822"/>
      <c r="AB22" s="822"/>
      <c r="AC22" s="823"/>
      <c r="AD22" s="631"/>
    </row>
    <row r="23" spans="1:30" s="364" customFormat="1" ht="20.100000000000001" customHeight="1">
      <c r="A23" s="1299"/>
      <c r="B23" s="989"/>
      <c r="C23" s="1300"/>
      <c r="D23" s="446"/>
      <c r="E23" s="387" t="s">
        <v>669</v>
      </c>
      <c r="F23" s="1306"/>
      <c r="G23" s="1307"/>
      <c r="H23" s="1307"/>
      <c r="I23" s="1308"/>
      <c r="J23" s="460"/>
      <c r="K23" s="460"/>
      <c r="L23" s="1306"/>
      <c r="M23" s="1307"/>
      <c r="N23" s="1307"/>
      <c r="O23" s="1308"/>
      <c r="P23" s="367"/>
      <c r="Q23" s="367"/>
      <c r="R23" s="1306"/>
      <c r="S23" s="1307"/>
      <c r="T23" s="1307"/>
      <c r="U23" s="1308"/>
      <c r="V23" s="388"/>
      <c r="W23" s="461"/>
      <c r="X23" s="822"/>
      <c r="Y23" s="822"/>
      <c r="Z23" s="822"/>
      <c r="AA23" s="822"/>
      <c r="AB23" s="822"/>
      <c r="AC23" s="823"/>
      <c r="AD23" s="631"/>
    </row>
    <row r="24" spans="1:30" s="364" customFormat="1" ht="20.100000000000001" customHeight="1">
      <c r="A24" s="1299"/>
      <c r="B24" s="989"/>
      <c r="C24" s="1300"/>
      <c r="D24" s="446"/>
      <c r="E24" s="459"/>
      <c r="F24" s="367"/>
      <c r="G24" s="367"/>
      <c r="H24" s="451"/>
      <c r="I24" s="367"/>
      <c r="J24" s="367"/>
      <c r="K24" s="367"/>
      <c r="L24" s="367"/>
      <c r="M24" s="367"/>
      <c r="N24" s="451"/>
      <c r="O24" s="367"/>
      <c r="P24" s="367"/>
      <c r="Q24" s="367"/>
      <c r="R24" s="367"/>
      <c r="S24" s="367"/>
      <c r="T24" s="451"/>
      <c r="U24" s="367"/>
      <c r="V24" s="388"/>
      <c r="W24" s="461"/>
      <c r="X24" s="822"/>
      <c r="Y24" s="822"/>
      <c r="Z24" s="822"/>
      <c r="AA24" s="822"/>
      <c r="AB24" s="822"/>
      <c r="AC24" s="823"/>
      <c r="AD24" s="631"/>
    </row>
    <row r="25" spans="1:30" s="364" customFormat="1" ht="20.100000000000001" customHeight="1">
      <c r="A25" s="1299"/>
      <c r="B25" s="989"/>
      <c r="C25" s="1300"/>
      <c r="D25" s="446"/>
      <c r="E25" s="475" t="s">
        <v>668</v>
      </c>
      <c r="F25" s="1303"/>
      <c r="G25" s="1304"/>
      <c r="H25" s="1304"/>
      <c r="I25" s="1305"/>
      <c r="J25" s="454"/>
      <c r="K25" s="455"/>
      <c r="L25" s="1303"/>
      <c r="M25" s="1304"/>
      <c r="N25" s="1304"/>
      <c r="O25" s="1305"/>
      <c r="P25" s="456"/>
      <c r="Q25" s="457"/>
      <c r="R25" s="1303"/>
      <c r="S25" s="1304"/>
      <c r="T25" s="1304"/>
      <c r="U25" s="1305"/>
      <c r="V25" s="453"/>
      <c r="W25" s="461"/>
      <c r="X25" s="822"/>
      <c r="Y25" s="822"/>
      <c r="Z25" s="822"/>
      <c r="AA25" s="822"/>
      <c r="AB25" s="822"/>
      <c r="AC25" s="823"/>
      <c r="AD25" s="631"/>
    </row>
    <row r="26" spans="1:30" s="364" customFormat="1" ht="20.100000000000001" customHeight="1">
      <c r="A26" s="1299"/>
      <c r="B26" s="989"/>
      <c r="C26" s="1300"/>
      <c r="D26" s="446"/>
      <c r="E26" s="387" t="s">
        <v>669</v>
      </c>
      <c r="F26" s="1306"/>
      <c r="G26" s="1307"/>
      <c r="H26" s="1307"/>
      <c r="I26" s="1308"/>
      <c r="J26" s="460"/>
      <c r="K26" s="460"/>
      <c r="L26" s="1306"/>
      <c r="M26" s="1307"/>
      <c r="N26" s="1307"/>
      <c r="O26" s="1308"/>
      <c r="P26" s="367"/>
      <c r="Q26" s="367"/>
      <c r="R26" s="1306"/>
      <c r="S26" s="1307"/>
      <c r="T26" s="1307"/>
      <c r="U26" s="1308"/>
      <c r="V26" s="388"/>
      <c r="W26" s="461"/>
      <c r="X26" s="822"/>
      <c r="Y26" s="822"/>
      <c r="Z26" s="822"/>
      <c r="AA26" s="822"/>
      <c r="AB26" s="822"/>
      <c r="AC26" s="823"/>
      <c r="AD26" s="631"/>
    </row>
    <row r="27" spans="1:30" s="364" customFormat="1" ht="15.95" customHeight="1">
      <c r="A27" s="1299"/>
      <c r="B27" s="989"/>
      <c r="C27" s="1300"/>
      <c r="D27" s="446"/>
      <c r="E27" s="463"/>
      <c r="F27" s="464"/>
      <c r="G27" s="464"/>
      <c r="H27" s="465"/>
      <c r="I27" s="464"/>
      <c r="J27" s="464"/>
      <c r="K27" s="464"/>
      <c r="L27" s="464"/>
      <c r="M27" s="464"/>
      <c r="N27" s="465"/>
      <c r="O27" s="466"/>
      <c r="P27" s="466"/>
      <c r="Q27" s="464"/>
      <c r="R27" s="466"/>
      <c r="S27" s="466"/>
      <c r="T27" s="465"/>
      <c r="U27" s="464"/>
      <c r="V27" s="467"/>
      <c r="W27" s="461"/>
      <c r="X27" s="822"/>
      <c r="Y27" s="822"/>
      <c r="Z27" s="822"/>
      <c r="AA27" s="822"/>
      <c r="AB27" s="822"/>
      <c r="AC27" s="823"/>
      <c r="AD27" s="631"/>
    </row>
    <row r="28" spans="1:30" s="364" customFormat="1" ht="5.25" customHeight="1">
      <c r="A28" s="1299"/>
      <c r="B28" s="989"/>
      <c r="C28" s="1300"/>
      <c r="D28" s="468"/>
      <c r="E28" s="469"/>
      <c r="F28" s="469"/>
      <c r="G28" s="469"/>
      <c r="H28" s="469"/>
      <c r="I28" s="469"/>
      <c r="J28" s="469"/>
      <c r="K28" s="469"/>
      <c r="L28" s="469"/>
      <c r="M28" s="469"/>
      <c r="N28" s="469"/>
      <c r="O28" s="469"/>
      <c r="P28" s="469"/>
      <c r="Q28" s="469"/>
      <c r="R28" s="469"/>
      <c r="S28" s="469"/>
      <c r="T28" s="469"/>
      <c r="U28" s="469"/>
      <c r="V28" s="469"/>
      <c r="W28" s="470"/>
      <c r="X28" s="822"/>
      <c r="Y28" s="822"/>
      <c r="Z28" s="822"/>
      <c r="AA28" s="822"/>
      <c r="AB28" s="822"/>
      <c r="AC28" s="823"/>
      <c r="AD28" s="631"/>
    </row>
    <row r="29" spans="1:30" s="364" customFormat="1" ht="24.95" customHeight="1">
      <c r="A29" s="1299"/>
      <c r="B29" s="989"/>
      <c r="C29" s="1300"/>
      <c r="D29" s="1310" t="s">
        <v>670</v>
      </c>
      <c r="E29" s="1310"/>
      <c r="F29" s="1310"/>
      <c r="G29" s="1275">
        <f>MAX(F20,L20,R20,F23,L23,R23,F26,L26,R26)</f>
        <v>0</v>
      </c>
      <c r="H29" s="1276"/>
      <c r="I29" s="1276"/>
      <c r="J29" s="1277" t="s">
        <v>645</v>
      </c>
      <c r="K29" s="1278"/>
      <c r="L29" s="1310" t="s">
        <v>671</v>
      </c>
      <c r="M29" s="1310"/>
      <c r="N29" s="1310"/>
      <c r="O29" s="1275">
        <f>MIN(F20,L20,R20,F23,L23,R23,F26,L26,R26)</f>
        <v>0</v>
      </c>
      <c r="P29" s="1276"/>
      <c r="Q29" s="1276"/>
      <c r="R29" s="1277" t="s">
        <v>645</v>
      </c>
      <c r="S29" s="1278"/>
      <c r="T29" s="1265" t="s">
        <v>647</v>
      </c>
      <c r="U29" s="1265"/>
      <c r="V29" s="1265"/>
      <c r="W29" s="1265"/>
      <c r="X29" s="1265"/>
      <c r="Y29" s="1266" t="e">
        <f>ROUND((G29/O29),1)</f>
        <v>#DIV/0!</v>
      </c>
      <c r="Z29" s="1267"/>
      <c r="AA29" s="471" t="s">
        <v>648</v>
      </c>
      <c r="AB29" s="1268">
        <v>1</v>
      </c>
      <c r="AC29" s="1269"/>
      <c r="AD29" s="669" t="s">
        <v>792</v>
      </c>
    </row>
    <row r="30" spans="1:30" s="364" customFormat="1" ht="24.95" customHeight="1">
      <c r="A30" s="1301"/>
      <c r="B30" s="992"/>
      <c r="C30" s="1302"/>
      <c r="D30" s="1309" t="s">
        <v>672</v>
      </c>
      <c r="E30" s="865"/>
      <c r="F30" s="865"/>
      <c r="G30" s="865"/>
      <c r="H30" s="865"/>
      <c r="I30" s="865"/>
      <c r="J30" s="865"/>
      <c r="K30" s="865"/>
      <c r="L30" s="865"/>
      <c r="M30" s="865"/>
      <c r="N30" s="865"/>
      <c r="O30" s="865"/>
      <c r="P30" s="865"/>
      <c r="Q30" s="865"/>
      <c r="R30" s="865"/>
      <c r="S30" s="865"/>
      <c r="T30" s="865"/>
      <c r="U30" s="865"/>
      <c r="V30" s="865"/>
      <c r="W30" s="866"/>
      <c r="X30" s="769"/>
      <c r="Y30" s="769"/>
      <c r="Z30" s="769"/>
      <c r="AA30" s="769"/>
      <c r="AB30" s="769"/>
      <c r="AC30" s="871"/>
      <c r="AD30" s="645" t="s">
        <v>242</v>
      </c>
    </row>
    <row r="31" spans="1:30" s="364" customFormat="1" ht="24.95" customHeight="1">
      <c r="A31" s="1257" t="s">
        <v>673</v>
      </c>
      <c r="B31" s="1258"/>
      <c r="C31" s="1258"/>
      <c r="D31" s="1291" t="s">
        <v>655</v>
      </c>
      <c r="E31" s="1291"/>
      <c r="F31" s="1291"/>
      <c r="G31" s="1292"/>
      <c r="H31" s="1187"/>
      <c r="I31" s="1187"/>
      <c r="J31" s="1293" t="s">
        <v>645</v>
      </c>
      <c r="K31" s="1293"/>
      <c r="L31" s="1294"/>
      <c r="M31" s="1294"/>
      <c r="N31" s="1294"/>
      <c r="O31" s="1294"/>
      <c r="P31" s="1294"/>
      <c r="Q31" s="1294"/>
      <c r="R31" s="1294"/>
      <c r="S31" s="1294"/>
      <c r="T31" s="1294"/>
      <c r="U31" s="1294"/>
      <c r="V31" s="1294"/>
      <c r="W31" s="1295"/>
      <c r="X31" s="1284" t="s">
        <v>656</v>
      </c>
      <c r="Y31" s="1284"/>
      <c r="Z31" s="1284"/>
      <c r="AA31" s="1284"/>
      <c r="AB31" s="1284"/>
      <c r="AC31" s="1285"/>
      <c r="AD31" s="631"/>
    </row>
    <row r="32" spans="1:30" s="364" customFormat="1" ht="24.95" customHeight="1" thickBot="1">
      <c r="A32" s="1289"/>
      <c r="B32" s="1290"/>
      <c r="C32" s="1290"/>
      <c r="D32" s="1286" t="s">
        <v>657</v>
      </c>
      <c r="E32" s="1287"/>
      <c r="F32" s="1287"/>
      <c r="G32" s="1287"/>
      <c r="H32" s="1287"/>
      <c r="I32" s="1287"/>
      <c r="J32" s="1287"/>
      <c r="K32" s="1287"/>
      <c r="L32" s="1287"/>
      <c r="M32" s="1287"/>
      <c r="N32" s="1287"/>
      <c r="O32" s="1287"/>
      <c r="P32" s="1287"/>
      <c r="Q32" s="1287"/>
      <c r="R32" s="1287"/>
      <c r="S32" s="1287"/>
      <c r="T32" s="1287"/>
      <c r="U32" s="1287"/>
      <c r="V32" s="1287"/>
      <c r="W32" s="1288"/>
      <c r="X32" s="769"/>
      <c r="Y32" s="769"/>
      <c r="Z32" s="769"/>
      <c r="AA32" s="769"/>
      <c r="AB32" s="769"/>
      <c r="AC32" s="871"/>
      <c r="AD32" s="645" t="s">
        <v>242</v>
      </c>
    </row>
    <row r="33" spans="1:30" s="364" customFormat="1" ht="15" customHeight="1" thickTop="1">
      <c r="A33" s="790" t="s">
        <v>235</v>
      </c>
      <c r="B33" s="791"/>
      <c r="C33" s="791"/>
      <c r="D33" s="791"/>
      <c r="E33" s="791"/>
      <c r="F33" s="791"/>
      <c r="G33" s="791"/>
      <c r="H33" s="791"/>
      <c r="I33" s="791"/>
      <c r="J33" s="791"/>
      <c r="K33" s="791"/>
      <c r="L33" s="791"/>
      <c r="M33" s="791"/>
      <c r="N33" s="791"/>
      <c r="O33" s="791"/>
      <c r="P33" s="791"/>
      <c r="Q33" s="791"/>
      <c r="R33" s="791"/>
      <c r="S33" s="791"/>
      <c r="T33" s="791"/>
      <c r="U33" s="791"/>
      <c r="V33" s="791"/>
      <c r="W33" s="791"/>
      <c r="X33" s="791"/>
      <c r="Y33" s="791"/>
      <c r="Z33" s="791"/>
      <c r="AA33" s="791"/>
      <c r="AB33" s="791"/>
      <c r="AC33" s="792"/>
      <c r="AD33" s="631"/>
    </row>
    <row r="34" spans="1:30" s="364" customFormat="1" ht="95.25" customHeight="1" thickBot="1">
      <c r="A34" s="793"/>
      <c r="B34" s="794"/>
      <c r="C34" s="794"/>
      <c r="D34" s="794"/>
      <c r="E34" s="794"/>
      <c r="F34" s="794"/>
      <c r="G34" s="794"/>
      <c r="H34" s="794"/>
      <c r="I34" s="794"/>
      <c r="J34" s="794"/>
      <c r="K34" s="794"/>
      <c r="L34" s="794"/>
      <c r="M34" s="794"/>
      <c r="N34" s="794"/>
      <c r="O34" s="794"/>
      <c r="P34" s="794"/>
      <c r="Q34" s="794"/>
      <c r="R34" s="794"/>
      <c r="S34" s="794"/>
      <c r="T34" s="794"/>
      <c r="U34" s="794"/>
      <c r="V34" s="794"/>
      <c r="W34" s="794"/>
      <c r="X34" s="794"/>
      <c r="Y34" s="794"/>
      <c r="Z34" s="794"/>
      <c r="AA34" s="794"/>
      <c r="AB34" s="794"/>
      <c r="AC34" s="795"/>
      <c r="AD34" s="631"/>
    </row>
    <row r="35" spans="1:30" s="364" customFormat="1" ht="12.75" customHeight="1">
      <c r="A35" s="1076" t="s">
        <v>239</v>
      </c>
      <c r="B35" s="1076"/>
      <c r="C35" s="1076"/>
      <c r="D35" s="1076"/>
      <c r="E35" s="1076"/>
      <c r="F35" s="1076"/>
      <c r="G35" s="1076"/>
      <c r="H35" s="1076"/>
      <c r="I35" s="1076"/>
      <c r="J35" s="1076"/>
      <c r="K35" s="1076"/>
      <c r="L35" s="1076"/>
      <c r="M35" s="1076"/>
      <c r="N35" s="1076"/>
      <c r="O35" s="1076"/>
      <c r="P35" s="1076"/>
      <c r="Q35" s="1076"/>
      <c r="R35" s="1076"/>
      <c r="S35" s="1076"/>
      <c r="T35" s="1076"/>
      <c r="U35" s="1076"/>
      <c r="V35" s="1076"/>
      <c r="W35" s="1076"/>
      <c r="X35" s="1076"/>
      <c r="Y35" s="1076"/>
      <c r="Z35" s="1076"/>
      <c r="AA35" s="1076"/>
      <c r="AB35" s="1076"/>
      <c r="AC35" s="1076"/>
      <c r="AD35" s="376"/>
    </row>
    <row r="36" spans="1:30" s="364" customFormat="1">
      <c r="A36" s="773" t="s">
        <v>240</v>
      </c>
      <c r="B36" s="773"/>
      <c r="C36" s="773"/>
      <c r="D36" s="773"/>
      <c r="E36" s="773"/>
      <c r="F36" s="773"/>
      <c r="G36" s="773"/>
      <c r="H36" s="773"/>
      <c r="I36" s="773"/>
      <c r="J36" s="773"/>
      <c r="K36" s="773"/>
      <c r="L36" s="773"/>
      <c r="M36" s="773"/>
      <c r="N36" s="773"/>
      <c r="O36" s="773"/>
      <c r="P36" s="773"/>
      <c r="Q36" s="773"/>
      <c r="R36" s="773"/>
      <c r="S36" s="773"/>
      <c r="T36" s="773"/>
      <c r="U36" s="773"/>
      <c r="V36" s="773"/>
      <c r="W36" s="773"/>
      <c r="X36" s="773"/>
      <c r="Y36" s="773"/>
      <c r="Z36" s="773"/>
      <c r="AA36" s="773"/>
      <c r="AB36" s="773"/>
      <c r="AC36" s="773"/>
    </row>
  </sheetData>
  <mergeCells count="94">
    <mergeCell ref="S7:X8"/>
    <mergeCell ref="A2:AC2"/>
    <mergeCell ref="A3:AC3"/>
    <mergeCell ref="Z4:AB4"/>
    <mergeCell ref="A5:C5"/>
    <mergeCell ref="D5:AC5"/>
    <mergeCell ref="A6:C6"/>
    <mergeCell ref="D6:N6"/>
    <mergeCell ref="O6:T6"/>
    <mergeCell ref="U6:AC6"/>
    <mergeCell ref="T11:X11"/>
    <mergeCell ref="Y7:Z8"/>
    <mergeCell ref="AA7:AC8"/>
    <mergeCell ref="AD7:AD8"/>
    <mergeCell ref="A9:C9"/>
    <mergeCell ref="D9:AC9"/>
    <mergeCell ref="A10:C10"/>
    <mergeCell ref="D10:J10"/>
    <mergeCell ref="K10:N10"/>
    <mergeCell ref="O10:U10"/>
    <mergeCell ref="V10:AC10"/>
    <mergeCell ref="A7:C8"/>
    <mergeCell ref="D7:O8"/>
    <mergeCell ref="P7:P8"/>
    <mergeCell ref="Q7:Q8"/>
    <mergeCell ref="R7:R8"/>
    <mergeCell ref="A15:T15"/>
    <mergeCell ref="U15:AC15"/>
    <mergeCell ref="Y11:AC11"/>
    <mergeCell ref="A12:C12"/>
    <mergeCell ref="D12:K12"/>
    <mergeCell ref="L12:Q12"/>
    <mergeCell ref="R12:AC12"/>
    <mergeCell ref="A13:C13"/>
    <mergeCell ref="D13:K13"/>
    <mergeCell ref="M13:X13"/>
    <mergeCell ref="Y13:AC13"/>
    <mergeCell ref="A11:C11"/>
    <mergeCell ref="D11:I11"/>
    <mergeCell ref="J11:K11"/>
    <mergeCell ref="M11:P11"/>
    <mergeCell ref="Q11:R11"/>
    <mergeCell ref="A14:C14"/>
    <mergeCell ref="D14:E14"/>
    <mergeCell ref="F14:K14"/>
    <mergeCell ref="U14:AC14"/>
    <mergeCell ref="L14:O14"/>
    <mergeCell ref="P14:T14"/>
    <mergeCell ref="A16:C16"/>
    <mergeCell ref="D16:W16"/>
    <mergeCell ref="X16:AC16"/>
    <mergeCell ref="A17:C30"/>
    <mergeCell ref="X17:AC28"/>
    <mergeCell ref="F19:I19"/>
    <mergeCell ref="L19:O19"/>
    <mergeCell ref="R19:U19"/>
    <mergeCell ref="F20:I20"/>
    <mergeCell ref="L20:O20"/>
    <mergeCell ref="R20:U20"/>
    <mergeCell ref="F22:I22"/>
    <mergeCell ref="L22:O22"/>
    <mergeCell ref="R22:U22"/>
    <mergeCell ref="F23:I23"/>
    <mergeCell ref="L23:O23"/>
    <mergeCell ref="R23:U23"/>
    <mergeCell ref="F25:I25"/>
    <mergeCell ref="L25:O25"/>
    <mergeCell ref="R25:U25"/>
    <mergeCell ref="F26:I26"/>
    <mergeCell ref="L26:O26"/>
    <mergeCell ref="R26:U26"/>
    <mergeCell ref="T29:X29"/>
    <mergeCell ref="Y29:Z29"/>
    <mergeCell ref="AB29:AC29"/>
    <mergeCell ref="D30:W30"/>
    <mergeCell ref="X30:AC30"/>
    <mergeCell ref="D29:F29"/>
    <mergeCell ref="G29:I29"/>
    <mergeCell ref="J29:K29"/>
    <mergeCell ref="L29:N29"/>
    <mergeCell ref="O29:Q29"/>
    <mergeCell ref="R29:S29"/>
    <mergeCell ref="A36:AC36"/>
    <mergeCell ref="X31:AC31"/>
    <mergeCell ref="D32:W32"/>
    <mergeCell ref="X32:AC32"/>
    <mergeCell ref="A33:AC33"/>
    <mergeCell ref="A34:AC34"/>
    <mergeCell ref="A35:AC35"/>
    <mergeCell ref="A31:C32"/>
    <mergeCell ref="D31:F31"/>
    <mergeCell ref="G31:I31"/>
    <mergeCell ref="J31:K31"/>
    <mergeCell ref="L31:W31"/>
  </mergeCells>
  <phoneticPr fontId="1"/>
  <pageMargins left="0.7" right="0.7" top="0.75" bottom="0.75" header="0.3" footer="0.3"/>
  <pageSetup paperSize="9" orientation="portrait" r:id="rId1"/>
  <legacyDrawing r:id="rId2"/>
  <extLst>
    <ext xmlns:x14="http://schemas.microsoft.com/office/spreadsheetml/2009/9/main" uri="{CCE6A557-97BC-4b89-ADB6-D9C93CAAB3DF}">
      <x14:dataValidations xmlns:xm="http://schemas.microsoft.com/office/excel/2006/main" count="5">
        <x14:dataValidation type="list" allowBlank="1" showInputMessage="1" showErrorMessage="1">
          <x14:formula1>
            <xm:f>選択リスト!$T$3:$T$5</xm:f>
          </x14:formula1>
          <xm:sqref>U15:AC15</xm:sqref>
        </x14:dataValidation>
        <x14:dataValidation type="list" allowBlank="1" showInputMessage="1" showErrorMessage="1">
          <x14:formula1>
            <xm:f>選択リスト!$P$3:$P$7</xm:f>
          </x14:formula1>
          <xm:sqref>D13:K13</xm:sqref>
        </x14:dataValidation>
        <x14:dataValidation type="list" allowBlank="1" showInputMessage="1" showErrorMessage="1">
          <x14:formula1>
            <xm:f>選択リスト!$W$3:$W$5</xm:f>
          </x14:formula1>
          <xm:sqref>X32:AC32 D12:K12 X30:AC30</xm:sqref>
        </x14:dataValidation>
        <x14:dataValidation type="list" allowBlank="1" showInputMessage="1" showErrorMessage="1">
          <x14:formula1>
            <xm:f>選択リスト!$D$3:$D$7</xm:f>
          </x14:formula1>
          <xm:sqref>AA7:AC8</xm:sqref>
        </x14:dataValidation>
        <x14:dataValidation type="list" allowBlank="1" showInputMessage="1" showErrorMessage="1">
          <x14:formula1>
            <xm:f>選択リスト!$C$3:$C$10</xm:f>
          </x14:formula1>
          <xm:sqref>Q7:Q8</xm:sqref>
        </x14:dataValidation>
      </x14:dataValidations>
    </ext>
  </extLst>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CCCCFF"/>
  </sheetPr>
  <dimension ref="A1:AF22"/>
  <sheetViews>
    <sheetView zoomScaleNormal="100" workbookViewId="0">
      <selection activeCell="AA7" sqref="AA7:AC8"/>
    </sheetView>
  </sheetViews>
  <sheetFormatPr defaultRowHeight="13.5"/>
  <cols>
    <col min="1" max="2" width="3.125" customWidth="1"/>
    <col min="3" max="3" width="13.625" customWidth="1"/>
    <col min="4" max="27" width="2.625" customWidth="1"/>
    <col min="28" max="28" width="3.625" customWidth="1"/>
    <col min="29" max="29" width="2.625" customWidth="1"/>
    <col min="30" max="30" width="54.75" customWidth="1"/>
    <col min="257" max="258" width="3.125" customWidth="1"/>
    <col min="259" max="259" width="13.625" customWidth="1"/>
    <col min="260" max="283" width="2.625" customWidth="1"/>
    <col min="284" max="284" width="3.625" customWidth="1"/>
    <col min="285" max="285" width="2.625" customWidth="1"/>
    <col min="286" max="286" width="50.625" customWidth="1"/>
    <col min="513" max="514" width="3.125" customWidth="1"/>
    <col min="515" max="515" width="13.625" customWidth="1"/>
    <col min="516" max="539" width="2.625" customWidth="1"/>
    <col min="540" max="540" width="3.625" customWidth="1"/>
    <col min="541" max="541" width="2.625" customWidth="1"/>
    <col min="542" max="542" width="50.625" customWidth="1"/>
    <col min="769" max="770" width="3.125" customWidth="1"/>
    <col min="771" max="771" width="13.625" customWidth="1"/>
    <col min="772" max="795" width="2.625" customWidth="1"/>
    <col min="796" max="796" width="3.625" customWidth="1"/>
    <col min="797" max="797" width="2.625" customWidth="1"/>
    <col min="798" max="798" width="50.625" customWidth="1"/>
    <col min="1025" max="1026" width="3.125" customWidth="1"/>
    <col min="1027" max="1027" width="13.625" customWidth="1"/>
    <col min="1028" max="1051" width="2.625" customWidth="1"/>
    <col min="1052" max="1052" width="3.625" customWidth="1"/>
    <col min="1053" max="1053" width="2.625" customWidth="1"/>
    <col min="1054" max="1054" width="50.625" customWidth="1"/>
    <col min="1281" max="1282" width="3.125" customWidth="1"/>
    <col min="1283" max="1283" width="13.625" customWidth="1"/>
    <col min="1284" max="1307" width="2.625" customWidth="1"/>
    <col min="1308" max="1308" width="3.625" customWidth="1"/>
    <col min="1309" max="1309" width="2.625" customWidth="1"/>
    <col min="1310" max="1310" width="50.625" customWidth="1"/>
    <col min="1537" max="1538" width="3.125" customWidth="1"/>
    <col min="1539" max="1539" width="13.625" customWidth="1"/>
    <col min="1540" max="1563" width="2.625" customWidth="1"/>
    <col min="1564" max="1564" width="3.625" customWidth="1"/>
    <col min="1565" max="1565" width="2.625" customWidth="1"/>
    <col min="1566" max="1566" width="50.625" customWidth="1"/>
    <col min="1793" max="1794" width="3.125" customWidth="1"/>
    <col min="1795" max="1795" width="13.625" customWidth="1"/>
    <col min="1796" max="1819" width="2.625" customWidth="1"/>
    <col min="1820" max="1820" width="3.625" customWidth="1"/>
    <col min="1821" max="1821" width="2.625" customWidth="1"/>
    <col min="1822" max="1822" width="50.625" customWidth="1"/>
    <col min="2049" max="2050" width="3.125" customWidth="1"/>
    <col min="2051" max="2051" width="13.625" customWidth="1"/>
    <col min="2052" max="2075" width="2.625" customWidth="1"/>
    <col min="2076" max="2076" width="3.625" customWidth="1"/>
    <col min="2077" max="2077" width="2.625" customWidth="1"/>
    <col min="2078" max="2078" width="50.625" customWidth="1"/>
    <col min="2305" max="2306" width="3.125" customWidth="1"/>
    <col min="2307" max="2307" width="13.625" customWidth="1"/>
    <col min="2308" max="2331" width="2.625" customWidth="1"/>
    <col min="2332" max="2332" width="3.625" customWidth="1"/>
    <col min="2333" max="2333" width="2.625" customWidth="1"/>
    <col min="2334" max="2334" width="50.625" customWidth="1"/>
    <col min="2561" max="2562" width="3.125" customWidth="1"/>
    <col min="2563" max="2563" width="13.625" customWidth="1"/>
    <col min="2564" max="2587" width="2.625" customWidth="1"/>
    <col min="2588" max="2588" width="3.625" customWidth="1"/>
    <col min="2589" max="2589" width="2.625" customWidth="1"/>
    <col min="2590" max="2590" width="50.625" customWidth="1"/>
    <col min="2817" max="2818" width="3.125" customWidth="1"/>
    <col min="2819" max="2819" width="13.625" customWidth="1"/>
    <col min="2820" max="2843" width="2.625" customWidth="1"/>
    <col min="2844" max="2844" width="3.625" customWidth="1"/>
    <col min="2845" max="2845" width="2.625" customWidth="1"/>
    <col min="2846" max="2846" width="50.625" customWidth="1"/>
    <col min="3073" max="3074" width="3.125" customWidth="1"/>
    <col min="3075" max="3075" width="13.625" customWidth="1"/>
    <col min="3076" max="3099" width="2.625" customWidth="1"/>
    <col min="3100" max="3100" width="3.625" customWidth="1"/>
    <col min="3101" max="3101" width="2.625" customWidth="1"/>
    <col min="3102" max="3102" width="50.625" customWidth="1"/>
    <col min="3329" max="3330" width="3.125" customWidth="1"/>
    <col min="3331" max="3331" width="13.625" customWidth="1"/>
    <col min="3332" max="3355" width="2.625" customWidth="1"/>
    <col min="3356" max="3356" width="3.625" customWidth="1"/>
    <col min="3357" max="3357" width="2.625" customWidth="1"/>
    <col min="3358" max="3358" width="50.625" customWidth="1"/>
    <col min="3585" max="3586" width="3.125" customWidth="1"/>
    <col min="3587" max="3587" width="13.625" customWidth="1"/>
    <col min="3588" max="3611" width="2.625" customWidth="1"/>
    <col min="3612" max="3612" width="3.625" customWidth="1"/>
    <col min="3613" max="3613" width="2.625" customWidth="1"/>
    <col min="3614" max="3614" width="50.625" customWidth="1"/>
    <col min="3841" max="3842" width="3.125" customWidth="1"/>
    <col min="3843" max="3843" width="13.625" customWidth="1"/>
    <col min="3844" max="3867" width="2.625" customWidth="1"/>
    <col min="3868" max="3868" width="3.625" customWidth="1"/>
    <col min="3869" max="3869" width="2.625" customWidth="1"/>
    <col min="3870" max="3870" width="50.625" customWidth="1"/>
    <col min="4097" max="4098" width="3.125" customWidth="1"/>
    <col min="4099" max="4099" width="13.625" customWidth="1"/>
    <col min="4100" max="4123" width="2.625" customWidth="1"/>
    <col min="4124" max="4124" width="3.625" customWidth="1"/>
    <col min="4125" max="4125" width="2.625" customWidth="1"/>
    <col min="4126" max="4126" width="50.625" customWidth="1"/>
    <col min="4353" max="4354" width="3.125" customWidth="1"/>
    <col min="4355" max="4355" width="13.625" customWidth="1"/>
    <col min="4356" max="4379" width="2.625" customWidth="1"/>
    <col min="4380" max="4380" width="3.625" customWidth="1"/>
    <col min="4381" max="4381" width="2.625" customWidth="1"/>
    <col min="4382" max="4382" width="50.625" customWidth="1"/>
    <col min="4609" max="4610" width="3.125" customWidth="1"/>
    <col min="4611" max="4611" width="13.625" customWidth="1"/>
    <col min="4612" max="4635" width="2.625" customWidth="1"/>
    <col min="4636" max="4636" width="3.625" customWidth="1"/>
    <col min="4637" max="4637" width="2.625" customWidth="1"/>
    <col min="4638" max="4638" width="50.625" customWidth="1"/>
    <col min="4865" max="4866" width="3.125" customWidth="1"/>
    <col min="4867" max="4867" width="13.625" customWidth="1"/>
    <col min="4868" max="4891" width="2.625" customWidth="1"/>
    <col min="4892" max="4892" width="3.625" customWidth="1"/>
    <col min="4893" max="4893" width="2.625" customWidth="1"/>
    <col min="4894" max="4894" width="50.625" customWidth="1"/>
    <col min="5121" max="5122" width="3.125" customWidth="1"/>
    <col min="5123" max="5123" width="13.625" customWidth="1"/>
    <col min="5124" max="5147" width="2.625" customWidth="1"/>
    <col min="5148" max="5148" width="3.625" customWidth="1"/>
    <col min="5149" max="5149" width="2.625" customWidth="1"/>
    <col min="5150" max="5150" width="50.625" customWidth="1"/>
    <col min="5377" max="5378" width="3.125" customWidth="1"/>
    <col min="5379" max="5379" width="13.625" customWidth="1"/>
    <col min="5380" max="5403" width="2.625" customWidth="1"/>
    <col min="5404" max="5404" width="3.625" customWidth="1"/>
    <col min="5405" max="5405" width="2.625" customWidth="1"/>
    <col min="5406" max="5406" width="50.625" customWidth="1"/>
    <col min="5633" max="5634" width="3.125" customWidth="1"/>
    <col min="5635" max="5635" width="13.625" customWidth="1"/>
    <col min="5636" max="5659" width="2.625" customWidth="1"/>
    <col min="5660" max="5660" width="3.625" customWidth="1"/>
    <col min="5661" max="5661" width="2.625" customWidth="1"/>
    <col min="5662" max="5662" width="50.625" customWidth="1"/>
    <col min="5889" max="5890" width="3.125" customWidth="1"/>
    <col min="5891" max="5891" width="13.625" customWidth="1"/>
    <col min="5892" max="5915" width="2.625" customWidth="1"/>
    <col min="5916" max="5916" width="3.625" customWidth="1"/>
    <col min="5917" max="5917" width="2.625" customWidth="1"/>
    <col min="5918" max="5918" width="50.625" customWidth="1"/>
    <col min="6145" max="6146" width="3.125" customWidth="1"/>
    <col min="6147" max="6147" width="13.625" customWidth="1"/>
    <col min="6148" max="6171" width="2.625" customWidth="1"/>
    <col min="6172" max="6172" width="3.625" customWidth="1"/>
    <col min="6173" max="6173" width="2.625" customWidth="1"/>
    <col min="6174" max="6174" width="50.625" customWidth="1"/>
    <col min="6401" max="6402" width="3.125" customWidth="1"/>
    <col min="6403" max="6403" width="13.625" customWidth="1"/>
    <col min="6404" max="6427" width="2.625" customWidth="1"/>
    <col min="6428" max="6428" width="3.625" customWidth="1"/>
    <col min="6429" max="6429" width="2.625" customWidth="1"/>
    <col min="6430" max="6430" width="50.625" customWidth="1"/>
    <col min="6657" max="6658" width="3.125" customWidth="1"/>
    <col min="6659" max="6659" width="13.625" customWidth="1"/>
    <col min="6660" max="6683" width="2.625" customWidth="1"/>
    <col min="6684" max="6684" width="3.625" customWidth="1"/>
    <col min="6685" max="6685" width="2.625" customWidth="1"/>
    <col min="6686" max="6686" width="50.625" customWidth="1"/>
    <col min="6913" max="6914" width="3.125" customWidth="1"/>
    <col min="6915" max="6915" width="13.625" customWidth="1"/>
    <col min="6916" max="6939" width="2.625" customWidth="1"/>
    <col min="6940" max="6940" width="3.625" customWidth="1"/>
    <col min="6941" max="6941" width="2.625" customWidth="1"/>
    <col min="6942" max="6942" width="50.625" customWidth="1"/>
    <col min="7169" max="7170" width="3.125" customWidth="1"/>
    <col min="7171" max="7171" width="13.625" customWidth="1"/>
    <col min="7172" max="7195" width="2.625" customWidth="1"/>
    <col min="7196" max="7196" width="3.625" customWidth="1"/>
    <col min="7197" max="7197" width="2.625" customWidth="1"/>
    <col min="7198" max="7198" width="50.625" customWidth="1"/>
    <col min="7425" max="7426" width="3.125" customWidth="1"/>
    <col min="7427" max="7427" width="13.625" customWidth="1"/>
    <col min="7428" max="7451" width="2.625" customWidth="1"/>
    <col min="7452" max="7452" width="3.625" customWidth="1"/>
    <col min="7453" max="7453" width="2.625" customWidth="1"/>
    <col min="7454" max="7454" width="50.625" customWidth="1"/>
    <col min="7681" max="7682" width="3.125" customWidth="1"/>
    <col min="7683" max="7683" width="13.625" customWidth="1"/>
    <col min="7684" max="7707" width="2.625" customWidth="1"/>
    <col min="7708" max="7708" width="3.625" customWidth="1"/>
    <col min="7709" max="7709" width="2.625" customWidth="1"/>
    <col min="7710" max="7710" width="50.625" customWidth="1"/>
    <col min="7937" max="7938" width="3.125" customWidth="1"/>
    <col min="7939" max="7939" width="13.625" customWidth="1"/>
    <col min="7940" max="7963" width="2.625" customWidth="1"/>
    <col min="7964" max="7964" width="3.625" customWidth="1"/>
    <col min="7965" max="7965" width="2.625" customWidth="1"/>
    <col min="7966" max="7966" width="50.625" customWidth="1"/>
    <col min="8193" max="8194" width="3.125" customWidth="1"/>
    <col min="8195" max="8195" width="13.625" customWidth="1"/>
    <col min="8196" max="8219" width="2.625" customWidth="1"/>
    <col min="8220" max="8220" width="3.625" customWidth="1"/>
    <col min="8221" max="8221" width="2.625" customWidth="1"/>
    <col min="8222" max="8222" width="50.625" customWidth="1"/>
    <col min="8449" max="8450" width="3.125" customWidth="1"/>
    <col min="8451" max="8451" width="13.625" customWidth="1"/>
    <col min="8452" max="8475" width="2.625" customWidth="1"/>
    <col min="8476" max="8476" width="3.625" customWidth="1"/>
    <col min="8477" max="8477" width="2.625" customWidth="1"/>
    <col min="8478" max="8478" width="50.625" customWidth="1"/>
    <col min="8705" max="8706" width="3.125" customWidth="1"/>
    <col min="8707" max="8707" width="13.625" customWidth="1"/>
    <col min="8708" max="8731" width="2.625" customWidth="1"/>
    <col min="8732" max="8732" width="3.625" customWidth="1"/>
    <col min="8733" max="8733" width="2.625" customWidth="1"/>
    <col min="8734" max="8734" width="50.625" customWidth="1"/>
    <col min="8961" max="8962" width="3.125" customWidth="1"/>
    <col min="8963" max="8963" width="13.625" customWidth="1"/>
    <col min="8964" max="8987" width="2.625" customWidth="1"/>
    <col min="8988" max="8988" width="3.625" customWidth="1"/>
    <col min="8989" max="8989" width="2.625" customWidth="1"/>
    <col min="8990" max="8990" width="50.625" customWidth="1"/>
    <col min="9217" max="9218" width="3.125" customWidth="1"/>
    <col min="9219" max="9219" width="13.625" customWidth="1"/>
    <col min="9220" max="9243" width="2.625" customWidth="1"/>
    <col min="9244" max="9244" width="3.625" customWidth="1"/>
    <col min="9245" max="9245" width="2.625" customWidth="1"/>
    <col min="9246" max="9246" width="50.625" customWidth="1"/>
    <col min="9473" max="9474" width="3.125" customWidth="1"/>
    <col min="9475" max="9475" width="13.625" customWidth="1"/>
    <col min="9476" max="9499" width="2.625" customWidth="1"/>
    <col min="9500" max="9500" width="3.625" customWidth="1"/>
    <col min="9501" max="9501" width="2.625" customWidth="1"/>
    <col min="9502" max="9502" width="50.625" customWidth="1"/>
    <col min="9729" max="9730" width="3.125" customWidth="1"/>
    <col min="9731" max="9731" width="13.625" customWidth="1"/>
    <col min="9732" max="9755" width="2.625" customWidth="1"/>
    <col min="9756" max="9756" width="3.625" customWidth="1"/>
    <col min="9757" max="9757" width="2.625" customWidth="1"/>
    <col min="9758" max="9758" width="50.625" customWidth="1"/>
    <col min="9985" max="9986" width="3.125" customWidth="1"/>
    <col min="9987" max="9987" width="13.625" customWidth="1"/>
    <col min="9988" max="10011" width="2.625" customWidth="1"/>
    <col min="10012" max="10012" width="3.625" customWidth="1"/>
    <col min="10013" max="10013" width="2.625" customWidth="1"/>
    <col min="10014" max="10014" width="50.625" customWidth="1"/>
    <col min="10241" max="10242" width="3.125" customWidth="1"/>
    <col min="10243" max="10243" width="13.625" customWidth="1"/>
    <col min="10244" max="10267" width="2.625" customWidth="1"/>
    <col min="10268" max="10268" width="3.625" customWidth="1"/>
    <col min="10269" max="10269" width="2.625" customWidth="1"/>
    <col min="10270" max="10270" width="50.625" customWidth="1"/>
    <col min="10497" max="10498" width="3.125" customWidth="1"/>
    <col min="10499" max="10499" width="13.625" customWidth="1"/>
    <col min="10500" max="10523" width="2.625" customWidth="1"/>
    <col min="10524" max="10524" width="3.625" customWidth="1"/>
    <col min="10525" max="10525" width="2.625" customWidth="1"/>
    <col min="10526" max="10526" width="50.625" customWidth="1"/>
    <col min="10753" max="10754" width="3.125" customWidth="1"/>
    <col min="10755" max="10755" width="13.625" customWidth="1"/>
    <col min="10756" max="10779" width="2.625" customWidth="1"/>
    <col min="10780" max="10780" width="3.625" customWidth="1"/>
    <col min="10781" max="10781" width="2.625" customWidth="1"/>
    <col min="10782" max="10782" width="50.625" customWidth="1"/>
    <col min="11009" max="11010" width="3.125" customWidth="1"/>
    <col min="11011" max="11011" width="13.625" customWidth="1"/>
    <col min="11012" max="11035" width="2.625" customWidth="1"/>
    <col min="11036" max="11036" width="3.625" customWidth="1"/>
    <col min="11037" max="11037" width="2.625" customWidth="1"/>
    <col min="11038" max="11038" width="50.625" customWidth="1"/>
    <col min="11265" max="11266" width="3.125" customWidth="1"/>
    <col min="11267" max="11267" width="13.625" customWidth="1"/>
    <col min="11268" max="11291" width="2.625" customWidth="1"/>
    <col min="11292" max="11292" width="3.625" customWidth="1"/>
    <col min="11293" max="11293" width="2.625" customWidth="1"/>
    <col min="11294" max="11294" width="50.625" customWidth="1"/>
    <col min="11521" max="11522" width="3.125" customWidth="1"/>
    <col min="11523" max="11523" width="13.625" customWidth="1"/>
    <col min="11524" max="11547" width="2.625" customWidth="1"/>
    <col min="11548" max="11548" width="3.625" customWidth="1"/>
    <col min="11549" max="11549" width="2.625" customWidth="1"/>
    <col min="11550" max="11550" width="50.625" customWidth="1"/>
    <col min="11777" max="11778" width="3.125" customWidth="1"/>
    <col min="11779" max="11779" width="13.625" customWidth="1"/>
    <col min="11780" max="11803" width="2.625" customWidth="1"/>
    <col min="11804" max="11804" width="3.625" customWidth="1"/>
    <col min="11805" max="11805" width="2.625" customWidth="1"/>
    <col min="11806" max="11806" width="50.625" customWidth="1"/>
    <col min="12033" max="12034" width="3.125" customWidth="1"/>
    <col min="12035" max="12035" width="13.625" customWidth="1"/>
    <col min="12036" max="12059" width="2.625" customWidth="1"/>
    <col min="12060" max="12060" width="3.625" customWidth="1"/>
    <col min="12061" max="12061" width="2.625" customWidth="1"/>
    <col min="12062" max="12062" width="50.625" customWidth="1"/>
    <col min="12289" max="12290" width="3.125" customWidth="1"/>
    <col min="12291" max="12291" width="13.625" customWidth="1"/>
    <col min="12292" max="12315" width="2.625" customWidth="1"/>
    <col min="12316" max="12316" width="3.625" customWidth="1"/>
    <col min="12317" max="12317" width="2.625" customWidth="1"/>
    <col min="12318" max="12318" width="50.625" customWidth="1"/>
    <col min="12545" max="12546" width="3.125" customWidth="1"/>
    <col min="12547" max="12547" width="13.625" customWidth="1"/>
    <col min="12548" max="12571" width="2.625" customWidth="1"/>
    <col min="12572" max="12572" width="3.625" customWidth="1"/>
    <col min="12573" max="12573" width="2.625" customWidth="1"/>
    <col min="12574" max="12574" width="50.625" customWidth="1"/>
    <col min="12801" max="12802" width="3.125" customWidth="1"/>
    <col min="12803" max="12803" width="13.625" customWidth="1"/>
    <col min="12804" max="12827" width="2.625" customWidth="1"/>
    <col min="12828" max="12828" width="3.625" customWidth="1"/>
    <col min="12829" max="12829" width="2.625" customWidth="1"/>
    <col min="12830" max="12830" width="50.625" customWidth="1"/>
    <col min="13057" max="13058" width="3.125" customWidth="1"/>
    <col min="13059" max="13059" width="13.625" customWidth="1"/>
    <col min="13060" max="13083" width="2.625" customWidth="1"/>
    <col min="13084" max="13084" width="3.625" customWidth="1"/>
    <col min="13085" max="13085" width="2.625" customWidth="1"/>
    <col min="13086" max="13086" width="50.625" customWidth="1"/>
    <col min="13313" max="13314" width="3.125" customWidth="1"/>
    <col min="13315" max="13315" width="13.625" customWidth="1"/>
    <col min="13316" max="13339" width="2.625" customWidth="1"/>
    <col min="13340" max="13340" width="3.625" customWidth="1"/>
    <col min="13341" max="13341" width="2.625" customWidth="1"/>
    <col min="13342" max="13342" width="50.625" customWidth="1"/>
    <col min="13569" max="13570" width="3.125" customWidth="1"/>
    <col min="13571" max="13571" width="13.625" customWidth="1"/>
    <col min="13572" max="13595" width="2.625" customWidth="1"/>
    <col min="13596" max="13596" width="3.625" customWidth="1"/>
    <col min="13597" max="13597" width="2.625" customWidth="1"/>
    <col min="13598" max="13598" width="50.625" customWidth="1"/>
    <col min="13825" max="13826" width="3.125" customWidth="1"/>
    <col min="13827" max="13827" width="13.625" customWidth="1"/>
    <col min="13828" max="13851" width="2.625" customWidth="1"/>
    <col min="13852" max="13852" width="3.625" customWidth="1"/>
    <col min="13853" max="13853" width="2.625" customWidth="1"/>
    <col min="13854" max="13854" width="50.625" customWidth="1"/>
    <col min="14081" max="14082" width="3.125" customWidth="1"/>
    <col min="14083" max="14083" width="13.625" customWidth="1"/>
    <col min="14084" max="14107" width="2.625" customWidth="1"/>
    <col min="14108" max="14108" width="3.625" customWidth="1"/>
    <col min="14109" max="14109" width="2.625" customWidth="1"/>
    <col min="14110" max="14110" width="50.625" customWidth="1"/>
    <col min="14337" max="14338" width="3.125" customWidth="1"/>
    <col min="14339" max="14339" width="13.625" customWidth="1"/>
    <col min="14340" max="14363" width="2.625" customWidth="1"/>
    <col min="14364" max="14364" width="3.625" customWidth="1"/>
    <col min="14365" max="14365" width="2.625" customWidth="1"/>
    <col min="14366" max="14366" width="50.625" customWidth="1"/>
    <col min="14593" max="14594" width="3.125" customWidth="1"/>
    <col min="14595" max="14595" width="13.625" customWidth="1"/>
    <col min="14596" max="14619" width="2.625" customWidth="1"/>
    <col min="14620" max="14620" width="3.625" customWidth="1"/>
    <col min="14621" max="14621" width="2.625" customWidth="1"/>
    <col min="14622" max="14622" width="50.625" customWidth="1"/>
    <col min="14849" max="14850" width="3.125" customWidth="1"/>
    <col min="14851" max="14851" width="13.625" customWidth="1"/>
    <col min="14852" max="14875" width="2.625" customWidth="1"/>
    <col min="14876" max="14876" width="3.625" customWidth="1"/>
    <col min="14877" max="14877" width="2.625" customWidth="1"/>
    <col min="14878" max="14878" width="50.625" customWidth="1"/>
    <col min="15105" max="15106" width="3.125" customWidth="1"/>
    <col min="15107" max="15107" width="13.625" customWidth="1"/>
    <col min="15108" max="15131" width="2.625" customWidth="1"/>
    <col min="15132" max="15132" width="3.625" customWidth="1"/>
    <col min="15133" max="15133" width="2.625" customWidth="1"/>
    <col min="15134" max="15134" width="50.625" customWidth="1"/>
    <col min="15361" max="15362" width="3.125" customWidth="1"/>
    <col min="15363" max="15363" width="13.625" customWidth="1"/>
    <col min="15364" max="15387" width="2.625" customWidth="1"/>
    <col min="15388" max="15388" width="3.625" customWidth="1"/>
    <col min="15389" max="15389" width="2.625" customWidth="1"/>
    <col min="15390" max="15390" width="50.625" customWidth="1"/>
    <col min="15617" max="15618" width="3.125" customWidth="1"/>
    <col min="15619" max="15619" width="13.625" customWidth="1"/>
    <col min="15620" max="15643" width="2.625" customWidth="1"/>
    <col min="15644" max="15644" width="3.625" customWidth="1"/>
    <col min="15645" max="15645" width="2.625" customWidth="1"/>
    <col min="15646" max="15646" width="50.625" customWidth="1"/>
    <col min="15873" max="15874" width="3.125" customWidth="1"/>
    <col min="15875" max="15875" width="13.625" customWidth="1"/>
    <col min="15876" max="15899" width="2.625" customWidth="1"/>
    <col min="15900" max="15900" width="3.625" customWidth="1"/>
    <col min="15901" max="15901" width="2.625" customWidth="1"/>
    <col min="15902" max="15902" width="50.625" customWidth="1"/>
    <col min="16129" max="16130" width="3.125" customWidth="1"/>
    <col min="16131" max="16131" width="13.625" customWidth="1"/>
    <col min="16132" max="16155" width="2.625" customWidth="1"/>
    <col min="16156" max="16156" width="3.625" customWidth="1"/>
    <col min="16157" max="16157" width="2.625" customWidth="1"/>
    <col min="16158" max="16158" width="50.625" customWidth="1"/>
  </cols>
  <sheetData>
    <row r="1" spans="1:32" s="364" customFormat="1" ht="21" customHeight="1">
      <c r="AC1" s="365" t="s">
        <v>674</v>
      </c>
      <c r="AD1" s="365"/>
    </row>
    <row r="2" spans="1:32" s="364" customFormat="1" ht="27" customHeight="1">
      <c r="A2" s="856" t="s">
        <v>770</v>
      </c>
      <c r="B2" s="856"/>
      <c r="C2" s="856"/>
      <c r="D2" s="856"/>
      <c r="E2" s="856"/>
      <c r="F2" s="856"/>
      <c r="G2" s="856"/>
      <c r="H2" s="856"/>
      <c r="I2" s="856"/>
      <c r="J2" s="856"/>
      <c r="K2" s="856"/>
      <c r="L2" s="856"/>
      <c r="M2" s="856"/>
      <c r="N2" s="856"/>
      <c r="O2" s="856"/>
      <c r="P2" s="856"/>
      <c r="Q2" s="856"/>
      <c r="R2" s="856"/>
      <c r="S2" s="856"/>
      <c r="T2" s="856"/>
      <c r="U2" s="856"/>
      <c r="V2" s="856"/>
      <c r="W2" s="856"/>
      <c r="X2" s="856"/>
      <c r="Y2" s="856"/>
      <c r="Z2" s="856"/>
      <c r="AA2" s="856"/>
      <c r="AB2" s="856"/>
      <c r="AC2" s="856"/>
      <c r="AD2" s="366"/>
    </row>
    <row r="3" spans="1:32" s="364" customFormat="1" ht="14.1" customHeight="1"/>
    <row r="4" spans="1:32" s="364" customFormat="1" ht="20.100000000000001" customHeight="1" thickBot="1">
      <c r="A4" s="367"/>
      <c r="B4" s="367"/>
      <c r="C4" s="367"/>
      <c r="D4" s="367"/>
      <c r="E4" s="367"/>
      <c r="F4" s="367"/>
      <c r="G4" s="367"/>
      <c r="H4" s="367"/>
      <c r="I4" s="367"/>
      <c r="J4" s="367"/>
      <c r="K4" s="367"/>
      <c r="L4" s="367"/>
      <c r="M4" s="367"/>
      <c r="N4" s="367"/>
      <c r="O4" s="367"/>
      <c r="P4" s="367"/>
      <c r="Q4" s="367"/>
      <c r="R4" s="367"/>
      <c r="S4" s="367"/>
      <c r="T4" s="367"/>
      <c r="U4" s="367"/>
      <c r="V4" s="367"/>
      <c r="W4" s="367"/>
      <c r="X4" s="373"/>
      <c r="Y4" s="373"/>
      <c r="Z4" s="851"/>
      <c r="AA4" s="851"/>
      <c r="AB4" s="851"/>
      <c r="AC4" s="369"/>
      <c r="AD4" s="369"/>
    </row>
    <row r="5" spans="1:32" s="364" customFormat="1" ht="34.5" customHeight="1">
      <c r="A5" s="859" t="s">
        <v>199</v>
      </c>
      <c r="B5" s="860"/>
      <c r="C5" s="860"/>
      <c r="D5" s="861" t="str">
        <f>IF('調査票（水道水）'!D5="","",'調査票（水道水）'!D5)</f>
        <v/>
      </c>
      <c r="E5" s="862"/>
      <c r="F5" s="862"/>
      <c r="G5" s="862"/>
      <c r="H5" s="862"/>
      <c r="I5" s="862"/>
      <c r="J5" s="862"/>
      <c r="K5" s="862"/>
      <c r="L5" s="862"/>
      <c r="M5" s="862"/>
      <c r="N5" s="862"/>
      <c r="O5" s="862"/>
      <c r="P5" s="862"/>
      <c r="Q5" s="862"/>
      <c r="R5" s="862"/>
      <c r="S5" s="862"/>
      <c r="T5" s="862"/>
      <c r="U5" s="862"/>
      <c r="V5" s="862"/>
      <c r="W5" s="862"/>
      <c r="X5" s="862"/>
      <c r="Y5" s="862"/>
      <c r="Z5" s="862"/>
      <c r="AA5" s="862"/>
      <c r="AB5" s="862"/>
      <c r="AC5" s="863"/>
      <c r="AD5" s="630" t="s">
        <v>880</v>
      </c>
    </row>
    <row r="6" spans="1:32" s="364" customFormat="1" ht="34.5" customHeight="1">
      <c r="A6" s="1033" t="s">
        <v>200</v>
      </c>
      <c r="B6" s="1034"/>
      <c r="C6" s="1035"/>
      <c r="D6" s="867"/>
      <c r="E6" s="868"/>
      <c r="F6" s="868"/>
      <c r="G6" s="868"/>
      <c r="H6" s="868"/>
      <c r="I6" s="868"/>
      <c r="J6" s="868"/>
      <c r="K6" s="868"/>
      <c r="L6" s="868"/>
      <c r="M6" s="868"/>
      <c r="N6" s="869"/>
      <c r="O6" s="766" t="s">
        <v>246</v>
      </c>
      <c r="P6" s="767"/>
      <c r="Q6" s="767"/>
      <c r="R6" s="767"/>
      <c r="S6" s="767"/>
      <c r="T6" s="768"/>
      <c r="U6" s="870"/>
      <c r="V6" s="769"/>
      <c r="W6" s="751"/>
      <c r="X6" s="751"/>
      <c r="Y6" s="751"/>
      <c r="Z6" s="751"/>
      <c r="AA6" s="751"/>
      <c r="AB6" s="751"/>
      <c r="AC6" s="890"/>
      <c r="AD6" s="641"/>
    </row>
    <row r="7" spans="1:32" s="364" customFormat="1" ht="17.25" customHeight="1">
      <c r="A7" s="1033" t="s">
        <v>438</v>
      </c>
      <c r="B7" s="1034"/>
      <c r="C7" s="1035"/>
      <c r="D7" s="774"/>
      <c r="E7" s="775"/>
      <c r="F7" s="775"/>
      <c r="G7" s="775"/>
      <c r="H7" s="775"/>
      <c r="I7" s="775"/>
      <c r="J7" s="775"/>
      <c r="K7" s="775"/>
      <c r="L7" s="775"/>
      <c r="M7" s="775"/>
      <c r="N7" s="775"/>
      <c r="O7" s="775"/>
      <c r="P7" s="751" t="s">
        <v>197</v>
      </c>
      <c r="Q7" s="754"/>
      <c r="R7" s="754" t="s">
        <v>198</v>
      </c>
      <c r="S7" s="1095"/>
      <c r="T7" s="1096"/>
      <c r="U7" s="1096"/>
      <c r="V7" s="1096"/>
      <c r="W7" s="1096"/>
      <c r="X7" s="1279"/>
      <c r="Y7" s="1221" t="s">
        <v>247</v>
      </c>
      <c r="Z7" s="1222"/>
      <c r="AA7" s="1225"/>
      <c r="AB7" s="1226"/>
      <c r="AC7" s="1227"/>
      <c r="AD7" s="896" t="s">
        <v>772</v>
      </c>
    </row>
    <row r="8" spans="1:32" s="364" customFormat="1" ht="17.25" customHeight="1">
      <c r="A8" s="1033"/>
      <c r="B8" s="1034"/>
      <c r="C8" s="1035"/>
      <c r="D8" s="776"/>
      <c r="E8" s="777"/>
      <c r="F8" s="777"/>
      <c r="G8" s="777"/>
      <c r="H8" s="777"/>
      <c r="I8" s="777"/>
      <c r="J8" s="777"/>
      <c r="K8" s="777"/>
      <c r="L8" s="777"/>
      <c r="M8" s="777"/>
      <c r="N8" s="777"/>
      <c r="O8" s="777"/>
      <c r="P8" s="753"/>
      <c r="Q8" s="755"/>
      <c r="R8" s="755"/>
      <c r="S8" s="1097"/>
      <c r="T8" s="1097"/>
      <c r="U8" s="1097"/>
      <c r="V8" s="1097"/>
      <c r="W8" s="1097"/>
      <c r="X8" s="1280"/>
      <c r="Y8" s="1223"/>
      <c r="Z8" s="1224"/>
      <c r="AA8" s="1228"/>
      <c r="AB8" s="1229"/>
      <c r="AC8" s="1230"/>
      <c r="AD8" s="897"/>
      <c r="AE8" s="1315"/>
      <c r="AF8" s="1315"/>
    </row>
    <row r="9" spans="1:32" s="364" customFormat="1" ht="34.5" customHeight="1">
      <c r="A9" s="1033" t="s">
        <v>675</v>
      </c>
      <c r="B9" s="1034"/>
      <c r="C9" s="1035"/>
      <c r="D9" s="763"/>
      <c r="E9" s="764"/>
      <c r="F9" s="764"/>
      <c r="G9" s="764"/>
      <c r="H9" s="764"/>
      <c r="I9" s="764"/>
      <c r="J9" s="764"/>
      <c r="K9" s="764"/>
      <c r="L9" s="764"/>
      <c r="M9" s="764"/>
      <c r="N9" s="764"/>
      <c r="O9" s="764"/>
      <c r="P9" s="764"/>
      <c r="Q9" s="764"/>
      <c r="R9" s="764"/>
      <c r="S9" s="764"/>
      <c r="T9" s="764"/>
      <c r="U9" s="764"/>
      <c r="V9" s="764"/>
      <c r="W9" s="764"/>
      <c r="X9" s="764"/>
      <c r="Y9" s="764"/>
      <c r="Z9" s="764"/>
      <c r="AA9" s="764"/>
      <c r="AB9" s="764"/>
      <c r="AC9" s="1210"/>
      <c r="AD9" s="645"/>
    </row>
    <row r="10" spans="1:32" s="364" customFormat="1" ht="34.5" customHeight="1">
      <c r="A10" s="1033" t="s">
        <v>676</v>
      </c>
      <c r="B10" s="1034"/>
      <c r="C10" s="1035"/>
      <c r="D10" s="763"/>
      <c r="E10" s="764"/>
      <c r="F10" s="764"/>
      <c r="G10" s="764"/>
      <c r="H10" s="764"/>
      <c r="I10" s="764"/>
      <c r="J10" s="764"/>
      <c r="K10" s="764" t="s">
        <v>442</v>
      </c>
      <c r="L10" s="764"/>
      <c r="M10" s="764"/>
      <c r="N10" s="764"/>
      <c r="O10" s="764"/>
      <c r="P10" s="764"/>
      <c r="Q10" s="764"/>
      <c r="R10" s="764"/>
      <c r="S10" s="764"/>
      <c r="T10" s="764"/>
      <c r="U10" s="764"/>
      <c r="V10" s="1211" t="s">
        <v>443</v>
      </c>
      <c r="W10" s="1211"/>
      <c r="X10" s="1211"/>
      <c r="Y10" s="1211"/>
      <c r="Z10" s="1211"/>
      <c r="AA10" s="1211"/>
      <c r="AB10" s="1211"/>
      <c r="AC10" s="1212"/>
      <c r="AD10" s="645"/>
    </row>
    <row r="11" spans="1:32" s="364" customFormat="1" ht="34.5" customHeight="1">
      <c r="A11" s="1190" t="s">
        <v>835</v>
      </c>
      <c r="B11" s="1191"/>
      <c r="C11" s="1192"/>
      <c r="D11" s="933"/>
      <c r="E11" s="1204"/>
      <c r="F11" s="1204"/>
      <c r="G11" s="1204"/>
      <c r="H11" s="1319"/>
      <c r="I11" s="1318" t="s">
        <v>637</v>
      </c>
      <c r="J11" s="1207"/>
      <c r="K11" s="1207"/>
      <c r="L11" s="1207"/>
      <c r="M11" s="1207"/>
      <c r="N11" s="754"/>
      <c r="O11" s="1204"/>
      <c r="P11" s="1204"/>
      <c r="Q11" s="1204"/>
      <c r="R11" s="1204"/>
      <c r="S11" s="1204"/>
      <c r="T11" s="1204"/>
      <c r="U11" s="1155" t="s">
        <v>677</v>
      </c>
      <c r="V11" s="1155"/>
      <c r="W11" s="1155"/>
      <c r="X11" s="1155"/>
      <c r="Y11" s="1155"/>
      <c r="Z11" s="1155"/>
      <c r="AA11" s="1155"/>
      <c r="AB11" s="1155"/>
      <c r="AC11" s="1313"/>
      <c r="AD11" s="1311" t="s">
        <v>688</v>
      </c>
    </row>
    <row r="12" spans="1:32" s="364" customFormat="1" ht="34.5" customHeight="1">
      <c r="A12" s="1165"/>
      <c r="B12" s="1166"/>
      <c r="C12" s="1193"/>
      <c r="D12" s="1205"/>
      <c r="E12" s="1206"/>
      <c r="F12" s="1206"/>
      <c r="G12" s="1206"/>
      <c r="H12" s="1320"/>
      <c r="I12" s="1316" t="s">
        <v>678</v>
      </c>
      <c r="J12" s="1317"/>
      <c r="K12" s="1317"/>
      <c r="L12" s="1317"/>
      <c r="M12" s="1317"/>
      <c r="N12" s="755"/>
      <c r="O12" s="1206"/>
      <c r="P12" s="1206"/>
      <c r="Q12" s="1206"/>
      <c r="R12" s="1206"/>
      <c r="S12" s="1206"/>
      <c r="T12" s="464" t="s">
        <v>198</v>
      </c>
      <c r="U12" s="1159"/>
      <c r="V12" s="1159"/>
      <c r="W12" s="1159"/>
      <c r="X12" s="1159"/>
      <c r="Y12" s="1159"/>
      <c r="Z12" s="1159"/>
      <c r="AA12" s="1159"/>
      <c r="AB12" s="1159"/>
      <c r="AC12" s="1314"/>
      <c r="AD12" s="1312"/>
    </row>
    <row r="13" spans="1:32" s="364" customFormat="1" ht="33.950000000000003" customHeight="1" thickBot="1">
      <c r="A13" s="1321" t="s">
        <v>248</v>
      </c>
      <c r="B13" s="1322"/>
      <c r="C13" s="1322"/>
      <c r="D13" s="1322"/>
      <c r="E13" s="1322"/>
      <c r="F13" s="1322"/>
      <c r="G13" s="1322"/>
      <c r="H13" s="1322"/>
      <c r="I13" s="1322"/>
      <c r="J13" s="1322"/>
      <c r="K13" s="1322"/>
      <c r="L13" s="1322"/>
      <c r="M13" s="1322"/>
      <c r="N13" s="1322"/>
      <c r="O13" s="1322"/>
      <c r="P13" s="1322"/>
      <c r="Q13" s="1322"/>
      <c r="R13" s="1322"/>
      <c r="S13" s="1322"/>
      <c r="T13" s="1323"/>
      <c r="U13" s="1164"/>
      <c r="V13" s="1024"/>
      <c r="W13" s="1024"/>
      <c r="X13" s="1024"/>
      <c r="Y13" s="1024"/>
      <c r="Z13" s="1024"/>
      <c r="AA13" s="1024"/>
      <c r="AB13" s="1024"/>
      <c r="AC13" s="1025"/>
      <c r="AD13" s="645" t="s">
        <v>242</v>
      </c>
    </row>
    <row r="14" spans="1:32" s="364" customFormat="1" ht="45.75" customHeight="1" thickTop="1">
      <c r="A14" s="1324" t="s">
        <v>679</v>
      </c>
      <c r="B14" s="1327" t="s">
        <v>680</v>
      </c>
      <c r="C14" s="478" t="s">
        <v>681</v>
      </c>
      <c r="D14" s="400"/>
      <c r="E14" s="1011"/>
      <c r="F14" s="1011"/>
      <c r="G14" s="1011"/>
      <c r="H14" s="937" t="s">
        <v>682</v>
      </c>
      <c r="I14" s="937"/>
      <c r="J14" s="937"/>
      <c r="K14" s="755"/>
      <c r="L14" s="755"/>
      <c r="M14" s="755"/>
      <c r="N14" s="755"/>
      <c r="O14" s="755"/>
      <c r="P14" s="755"/>
      <c r="Q14" s="755"/>
      <c r="R14" s="937" t="s">
        <v>683</v>
      </c>
      <c r="S14" s="937"/>
      <c r="T14" s="479"/>
      <c r="U14" s="1331" t="s">
        <v>684</v>
      </c>
      <c r="V14" s="1331"/>
      <c r="W14" s="1331"/>
      <c r="X14" s="1331"/>
      <c r="Y14" s="1331"/>
      <c r="Z14" s="1331"/>
      <c r="AA14" s="1331"/>
      <c r="AB14" s="1331"/>
      <c r="AC14" s="1332"/>
      <c r="AD14" s="636"/>
    </row>
    <row r="15" spans="1:32" s="364" customFormat="1" ht="45.75" customHeight="1">
      <c r="A15" s="1325"/>
      <c r="B15" s="1328"/>
      <c r="C15" s="374" t="s">
        <v>685</v>
      </c>
      <c r="D15" s="370"/>
      <c r="E15" s="767"/>
      <c r="F15" s="767"/>
      <c r="G15" s="767"/>
      <c r="H15" s="761" t="s">
        <v>682</v>
      </c>
      <c r="I15" s="761"/>
      <c r="J15" s="761"/>
      <c r="K15" s="764"/>
      <c r="L15" s="764"/>
      <c r="M15" s="764"/>
      <c r="N15" s="764"/>
      <c r="O15" s="764"/>
      <c r="P15" s="764"/>
      <c r="Q15" s="764"/>
      <c r="R15" s="761" t="s">
        <v>683</v>
      </c>
      <c r="S15" s="761"/>
      <c r="T15" s="480"/>
      <c r="U15" s="1331"/>
      <c r="V15" s="1331"/>
      <c r="W15" s="1331"/>
      <c r="X15" s="1331"/>
      <c r="Y15" s="1331"/>
      <c r="Z15" s="1331"/>
      <c r="AA15" s="1331"/>
      <c r="AB15" s="1331"/>
      <c r="AC15" s="1332"/>
      <c r="AD15" s="636"/>
    </row>
    <row r="16" spans="1:32" s="364" customFormat="1" ht="45.75" customHeight="1">
      <c r="A16" s="1325"/>
      <c r="B16" s="1328" t="s">
        <v>686</v>
      </c>
      <c r="C16" s="374" t="s">
        <v>681</v>
      </c>
      <c r="D16" s="370"/>
      <c r="E16" s="767"/>
      <c r="F16" s="767"/>
      <c r="G16" s="767"/>
      <c r="H16" s="761" t="s">
        <v>682</v>
      </c>
      <c r="I16" s="761"/>
      <c r="J16" s="761"/>
      <c r="K16" s="764"/>
      <c r="L16" s="764"/>
      <c r="M16" s="764"/>
      <c r="N16" s="764"/>
      <c r="O16" s="764"/>
      <c r="P16" s="764"/>
      <c r="Q16" s="764"/>
      <c r="R16" s="761" t="s">
        <v>683</v>
      </c>
      <c r="S16" s="761"/>
      <c r="T16" s="480"/>
      <c r="U16" s="1331"/>
      <c r="V16" s="1331"/>
      <c r="W16" s="1331"/>
      <c r="X16" s="1331"/>
      <c r="Y16" s="1331"/>
      <c r="Z16" s="1331"/>
      <c r="AA16" s="1331"/>
      <c r="AB16" s="1331"/>
      <c r="AC16" s="1332"/>
      <c r="AD16" s="636"/>
    </row>
    <row r="17" spans="1:32" s="364" customFormat="1" ht="45.75" customHeight="1" thickBot="1">
      <c r="A17" s="1326"/>
      <c r="B17" s="1335"/>
      <c r="C17" s="375" t="s">
        <v>685</v>
      </c>
      <c r="D17" s="481"/>
      <c r="E17" s="1047"/>
      <c r="F17" s="1047"/>
      <c r="G17" s="1047"/>
      <c r="H17" s="1330" t="s">
        <v>682</v>
      </c>
      <c r="I17" s="1330"/>
      <c r="J17" s="1330"/>
      <c r="K17" s="1329"/>
      <c r="L17" s="1329"/>
      <c r="M17" s="1329"/>
      <c r="N17" s="1329"/>
      <c r="O17" s="1329"/>
      <c r="P17" s="1329"/>
      <c r="Q17" s="1329"/>
      <c r="R17" s="1330" t="s">
        <v>683</v>
      </c>
      <c r="S17" s="1330"/>
      <c r="T17" s="482"/>
      <c r="U17" s="1333"/>
      <c r="V17" s="1333"/>
      <c r="W17" s="1333"/>
      <c r="X17" s="1333"/>
      <c r="Y17" s="1333"/>
      <c r="Z17" s="1333"/>
      <c r="AA17" s="1333"/>
      <c r="AB17" s="1333"/>
      <c r="AC17" s="1334"/>
      <c r="AD17" s="636"/>
    </row>
    <row r="18" spans="1:32" s="364" customFormat="1" ht="15" customHeight="1" thickTop="1">
      <c r="A18" s="790" t="s">
        <v>235</v>
      </c>
      <c r="B18" s="791"/>
      <c r="C18" s="791"/>
      <c r="D18" s="791"/>
      <c r="E18" s="791"/>
      <c r="F18" s="791"/>
      <c r="G18" s="791"/>
      <c r="H18" s="791"/>
      <c r="I18" s="791"/>
      <c r="J18" s="791"/>
      <c r="K18" s="791"/>
      <c r="L18" s="791"/>
      <c r="M18" s="791"/>
      <c r="N18" s="791"/>
      <c r="O18" s="791"/>
      <c r="P18" s="791"/>
      <c r="Q18" s="791"/>
      <c r="R18" s="791"/>
      <c r="S18" s="791"/>
      <c r="T18" s="791"/>
      <c r="U18" s="791"/>
      <c r="V18" s="791"/>
      <c r="W18" s="791"/>
      <c r="X18" s="791"/>
      <c r="Y18" s="791"/>
      <c r="Z18" s="791"/>
      <c r="AA18" s="791"/>
      <c r="AB18" s="791"/>
      <c r="AC18" s="792"/>
      <c r="AD18" s="631"/>
      <c r="AE18" s="477"/>
      <c r="AF18" s="477"/>
    </row>
    <row r="19" spans="1:32" s="364" customFormat="1" ht="184.5" customHeight="1" thickBot="1">
      <c r="A19" s="793"/>
      <c r="B19" s="794"/>
      <c r="C19" s="794"/>
      <c r="D19" s="794"/>
      <c r="E19" s="794"/>
      <c r="F19" s="794"/>
      <c r="G19" s="794"/>
      <c r="H19" s="794"/>
      <c r="I19" s="794"/>
      <c r="J19" s="794"/>
      <c r="K19" s="794"/>
      <c r="L19" s="794"/>
      <c r="M19" s="794"/>
      <c r="N19" s="794"/>
      <c r="O19" s="794"/>
      <c r="P19" s="794"/>
      <c r="Q19" s="794"/>
      <c r="R19" s="794"/>
      <c r="S19" s="794"/>
      <c r="T19" s="794"/>
      <c r="U19" s="794"/>
      <c r="V19" s="794"/>
      <c r="W19" s="794"/>
      <c r="X19" s="794"/>
      <c r="Y19" s="794"/>
      <c r="Z19" s="794"/>
      <c r="AA19" s="794"/>
      <c r="AB19" s="794"/>
      <c r="AC19" s="795"/>
      <c r="AD19" s="644"/>
    </row>
    <row r="20" spans="1:32" s="364" customFormat="1" ht="26.45" customHeight="1">
      <c r="A20" s="796" t="s">
        <v>687</v>
      </c>
      <c r="B20" s="796"/>
      <c r="C20" s="796"/>
      <c r="D20" s="796"/>
      <c r="E20" s="796"/>
      <c r="F20" s="796"/>
      <c r="G20" s="796"/>
      <c r="H20" s="796"/>
      <c r="I20" s="796"/>
      <c r="J20" s="796"/>
      <c r="K20" s="796"/>
      <c r="L20" s="796"/>
      <c r="M20" s="796"/>
      <c r="N20" s="796"/>
      <c r="O20" s="796"/>
      <c r="P20" s="796"/>
      <c r="Q20" s="796"/>
      <c r="R20" s="796"/>
      <c r="S20" s="796"/>
      <c r="T20" s="796"/>
      <c r="U20" s="796"/>
      <c r="V20" s="796"/>
      <c r="W20" s="796"/>
      <c r="X20" s="796"/>
      <c r="Y20" s="796"/>
      <c r="Z20" s="796"/>
      <c r="AA20" s="796"/>
      <c r="AB20" s="796"/>
      <c r="AC20" s="796"/>
    </row>
    <row r="21" spans="1:32" s="364" customFormat="1" ht="12.75" customHeight="1">
      <c r="A21" s="772" t="s">
        <v>239</v>
      </c>
      <c r="B21" s="772"/>
      <c r="C21" s="772"/>
      <c r="D21" s="772"/>
      <c r="E21" s="772"/>
      <c r="F21" s="772"/>
      <c r="G21" s="772"/>
      <c r="H21" s="772"/>
      <c r="I21" s="772"/>
      <c r="J21" s="772"/>
      <c r="K21" s="772"/>
      <c r="L21" s="772"/>
      <c r="M21" s="772"/>
      <c r="N21" s="772"/>
      <c r="O21" s="772"/>
      <c r="P21" s="772"/>
      <c r="Q21" s="772"/>
      <c r="R21" s="772"/>
      <c r="S21" s="772"/>
      <c r="T21" s="772"/>
      <c r="U21" s="772"/>
      <c r="V21" s="772"/>
      <c r="W21" s="772"/>
      <c r="X21" s="772"/>
      <c r="Y21" s="772"/>
      <c r="Z21" s="772"/>
      <c r="AA21" s="772"/>
      <c r="AB21" s="772"/>
      <c r="AC21" s="772"/>
      <c r="AD21" s="376"/>
    </row>
    <row r="22" spans="1:32" s="364" customFormat="1">
      <c r="A22" s="773" t="s">
        <v>240</v>
      </c>
      <c r="B22" s="773"/>
      <c r="C22" s="773"/>
      <c r="D22" s="773"/>
      <c r="E22" s="773"/>
      <c r="F22" s="773"/>
      <c r="G22" s="773"/>
      <c r="H22" s="773"/>
      <c r="I22" s="773"/>
      <c r="J22" s="773"/>
      <c r="K22" s="773"/>
      <c r="L22" s="773"/>
      <c r="M22" s="773"/>
      <c r="N22" s="773"/>
      <c r="O22" s="773"/>
      <c r="P22" s="773"/>
      <c r="Q22" s="773"/>
      <c r="R22" s="773"/>
      <c r="S22" s="773"/>
      <c r="T22" s="773"/>
      <c r="U22" s="773"/>
      <c r="V22" s="773"/>
      <c r="W22" s="773"/>
      <c r="X22" s="773"/>
      <c r="Y22" s="773"/>
      <c r="Z22" s="773"/>
      <c r="AA22" s="773"/>
      <c r="AB22" s="773"/>
      <c r="AC22" s="773"/>
    </row>
  </sheetData>
  <mergeCells count="60">
    <mergeCell ref="K17:Q17"/>
    <mergeCell ref="R17:S17"/>
    <mergeCell ref="A18:AC18"/>
    <mergeCell ref="A19:AC19"/>
    <mergeCell ref="H15:J15"/>
    <mergeCell ref="K15:Q15"/>
    <mergeCell ref="E17:G17"/>
    <mergeCell ref="H17:J17"/>
    <mergeCell ref="U14:AC17"/>
    <mergeCell ref="E15:G15"/>
    <mergeCell ref="R15:S15"/>
    <mergeCell ref="B16:B17"/>
    <mergeCell ref="E16:G16"/>
    <mergeCell ref="H16:J16"/>
    <mergeCell ref="K16:Q16"/>
    <mergeCell ref="R16:S16"/>
    <mergeCell ref="A22:AC22"/>
    <mergeCell ref="D7:O8"/>
    <mergeCell ref="S7:X8"/>
    <mergeCell ref="I12:M12"/>
    <mergeCell ref="I11:M11"/>
    <mergeCell ref="D11:H12"/>
    <mergeCell ref="A20:AC20"/>
    <mergeCell ref="A21:AC21"/>
    <mergeCell ref="A13:T13"/>
    <mergeCell ref="U13:AC13"/>
    <mergeCell ref="A14:A17"/>
    <mergeCell ref="B14:B15"/>
    <mergeCell ref="E14:G14"/>
    <mergeCell ref="H14:J14"/>
    <mergeCell ref="K14:Q14"/>
    <mergeCell ref="R14:S14"/>
    <mergeCell ref="AE8:AF8"/>
    <mergeCell ref="P7:P8"/>
    <mergeCell ref="Q7:Q8"/>
    <mergeCell ref="R7:R8"/>
    <mergeCell ref="AD7:AD8"/>
    <mergeCell ref="AD11:AD12"/>
    <mergeCell ref="A11:C12"/>
    <mergeCell ref="U11:AC12"/>
    <mergeCell ref="A9:C9"/>
    <mergeCell ref="D9:AC9"/>
    <mergeCell ref="A10:C10"/>
    <mergeCell ref="D10:J10"/>
    <mergeCell ref="K10:N10"/>
    <mergeCell ref="O10:U10"/>
    <mergeCell ref="V10:AC10"/>
    <mergeCell ref="N11:T11"/>
    <mergeCell ref="N12:S12"/>
    <mergeCell ref="A7:C8"/>
    <mergeCell ref="A2:AC2"/>
    <mergeCell ref="Z4:AB4"/>
    <mergeCell ref="A5:C5"/>
    <mergeCell ref="D5:AC5"/>
    <mergeCell ref="A6:C6"/>
    <mergeCell ref="D6:N6"/>
    <mergeCell ref="O6:T6"/>
    <mergeCell ref="U6:AC6"/>
    <mergeCell ref="Y7:Z8"/>
    <mergeCell ref="AA7:AC8"/>
  </mergeCells>
  <phoneticPr fontId="1"/>
  <pageMargins left="0.7" right="0.7" top="0.75" bottom="0.75" header="0.3" footer="0.3"/>
  <pageSetup paperSize="9" orientation="portrait" verticalDpi="0" r:id="rId1"/>
  <legacy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選択リスト!$C$3:$C$10</xm:f>
          </x14:formula1>
          <xm:sqref>Q7:Q8</xm:sqref>
        </x14:dataValidation>
        <x14:dataValidation type="list" allowBlank="1" showInputMessage="1" showErrorMessage="1">
          <x14:formula1>
            <xm:f>選択リスト!$D$3:$D$7</xm:f>
          </x14:formula1>
          <xm:sqref>AA7:AC8</xm:sqref>
        </x14:dataValidation>
        <x14:dataValidation type="list" allowBlank="1" showInputMessage="1" showErrorMessage="1">
          <x14:formula1>
            <xm:f>選択リスト!$W$3:$W$5</xm:f>
          </x14:formula1>
          <xm:sqref>D11:H12</xm:sqref>
        </x14:dataValidation>
        <x14:dataValidation type="list" allowBlank="1" showInputMessage="1" showErrorMessage="1">
          <x14:formula1>
            <xm:f>選択リスト!$T$3:$T$5</xm:f>
          </x14:formula1>
          <xm:sqref>U13:AC13</xm:sqref>
        </x14:dataValidation>
      </x14:dataValidations>
    </ext>
  </extLst>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CCCCFF"/>
  </sheetPr>
  <dimension ref="A1:AF22"/>
  <sheetViews>
    <sheetView zoomScaleNormal="100" workbookViewId="0">
      <selection activeCell="AA7" sqref="AA7:AC8"/>
    </sheetView>
  </sheetViews>
  <sheetFormatPr defaultRowHeight="13.5"/>
  <cols>
    <col min="1" max="2" width="3.125" customWidth="1"/>
    <col min="3" max="3" width="13.625" customWidth="1"/>
    <col min="4" max="27" width="2.625" customWidth="1"/>
    <col min="28" max="28" width="3.625" customWidth="1"/>
    <col min="29" max="29" width="2.625" customWidth="1"/>
    <col min="30" max="30" width="57.125" customWidth="1"/>
    <col min="257" max="258" width="3.125" customWidth="1"/>
    <col min="259" max="259" width="13.625" customWidth="1"/>
    <col min="260" max="283" width="2.625" customWidth="1"/>
    <col min="284" max="284" width="3.625" customWidth="1"/>
    <col min="285" max="285" width="2.625" customWidth="1"/>
    <col min="286" max="286" width="50.625" customWidth="1"/>
    <col min="513" max="514" width="3.125" customWidth="1"/>
    <col min="515" max="515" width="13.625" customWidth="1"/>
    <col min="516" max="539" width="2.625" customWidth="1"/>
    <col min="540" max="540" width="3.625" customWidth="1"/>
    <col min="541" max="541" width="2.625" customWidth="1"/>
    <col min="542" max="542" width="50.625" customWidth="1"/>
    <col min="769" max="770" width="3.125" customWidth="1"/>
    <col min="771" max="771" width="13.625" customWidth="1"/>
    <col min="772" max="795" width="2.625" customWidth="1"/>
    <col min="796" max="796" width="3.625" customWidth="1"/>
    <col min="797" max="797" width="2.625" customWidth="1"/>
    <col min="798" max="798" width="50.625" customWidth="1"/>
    <col min="1025" max="1026" width="3.125" customWidth="1"/>
    <col min="1027" max="1027" width="13.625" customWidth="1"/>
    <col min="1028" max="1051" width="2.625" customWidth="1"/>
    <col min="1052" max="1052" width="3.625" customWidth="1"/>
    <col min="1053" max="1053" width="2.625" customWidth="1"/>
    <col min="1054" max="1054" width="50.625" customWidth="1"/>
    <col min="1281" max="1282" width="3.125" customWidth="1"/>
    <col min="1283" max="1283" width="13.625" customWidth="1"/>
    <col min="1284" max="1307" width="2.625" customWidth="1"/>
    <col min="1308" max="1308" width="3.625" customWidth="1"/>
    <col min="1309" max="1309" width="2.625" customWidth="1"/>
    <col min="1310" max="1310" width="50.625" customWidth="1"/>
    <col min="1537" max="1538" width="3.125" customWidth="1"/>
    <col min="1539" max="1539" width="13.625" customWidth="1"/>
    <col min="1540" max="1563" width="2.625" customWidth="1"/>
    <col min="1564" max="1564" width="3.625" customWidth="1"/>
    <col min="1565" max="1565" width="2.625" customWidth="1"/>
    <col min="1566" max="1566" width="50.625" customWidth="1"/>
    <col min="1793" max="1794" width="3.125" customWidth="1"/>
    <col min="1795" max="1795" width="13.625" customWidth="1"/>
    <col min="1796" max="1819" width="2.625" customWidth="1"/>
    <col min="1820" max="1820" width="3.625" customWidth="1"/>
    <col min="1821" max="1821" width="2.625" customWidth="1"/>
    <col min="1822" max="1822" width="50.625" customWidth="1"/>
    <col min="2049" max="2050" width="3.125" customWidth="1"/>
    <col min="2051" max="2051" width="13.625" customWidth="1"/>
    <col min="2052" max="2075" width="2.625" customWidth="1"/>
    <col min="2076" max="2076" width="3.625" customWidth="1"/>
    <col min="2077" max="2077" width="2.625" customWidth="1"/>
    <col min="2078" max="2078" width="50.625" customWidth="1"/>
    <col min="2305" max="2306" width="3.125" customWidth="1"/>
    <col min="2307" max="2307" width="13.625" customWidth="1"/>
    <col min="2308" max="2331" width="2.625" customWidth="1"/>
    <col min="2332" max="2332" width="3.625" customWidth="1"/>
    <col min="2333" max="2333" width="2.625" customWidth="1"/>
    <col min="2334" max="2334" width="50.625" customWidth="1"/>
    <col min="2561" max="2562" width="3.125" customWidth="1"/>
    <col min="2563" max="2563" width="13.625" customWidth="1"/>
    <col min="2564" max="2587" width="2.625" customWidth="1"/>
    <col min="2588" max="2588" width="3.625" customWidth="1"/>
    <col min="2589" max="2589" width="2.625" customWidth="1"/>
    <col min="2590" max="2590" width="50.625" customWidth="1"/>
    <col min="2817" max="2818" width="3.125" customWidth="1"/>
    <col min="2819" max="2819" width="13.625" customWidth="1"/>
    <col min="2820" max="2843" width="2.625" customWidth="1"/>
    <col min="2844" max="2844" width="3.625" customWidth="1"/>
    <col min="2845" max="2845" width="2.625" customWidth="1"/>
    <col min="2846" max="2846" width="50.625" customWidth="1"/>
    <col min="3073" max="3074" width="3.125" customWidth="1"/>
    <col min="3075" max="3075" width="13.625" customWidth="1"/>
    <col min="3076" max="3099" width="2.625" customWidth="1"/>
    <col min="3100" max="3100" width="3.625" customWidth="1"/>
    <col min="3101" max="3101" width="2.625" customWidth="1"/>
    <col min="3102" max="3102" width="50.625" customWidth="1"/>
    <col min="3329" max="3330" width="3.125" customWidth="1"/>
    <col min="3331" max="3331" width="13.625" customWidth="1"/>
    <col min="3332" max="3355" width="2.625" customWidth="1"/>
    <col min="3356" max="3356" width="3.625" customWidth="1"/>
    <col min="3357" max="3357" width="2.625" customWidth="1"/>
    <col min="3358" max="3358" width="50.625" customWidth="1"/>
    <col min="3585" max="3586" width="3.125" customWidth="1"/>
    <col min="3587" max="3587" width="13.625" customWidth="1"/>
    <col min="3588" max="3611" width="2.625" customWidth="1"/>
    <col min="3612" max="3612" width="3.625" customWidth="1"/>
    <col min="3613" max="3613" width="2.625" customWidth="1"/>
    <col min="3614" max="3614" width="50.625" customWidth="1"/>
    <col min="3841" max="3842" width="3.125" customWidth="1"/>
    <col min="3843" max="3843" width="13.625" customWidth="1"/>
    <col min="3844" max="3867" width="2.625" customWidth="1"/>
    <col min="3868" max="3868" width="3.625" customWidth="1"/>
    <col min="3869" max="3869" width="2.625" customWidth="1"/>
    <col min="3870" max="3870" width="50.625" customWidth="1"/>
    <col min="4097" max="4098" width="3.125" customWidth="1"/>
    <col min="4099" max="4099" width="13.625" customWidth="1"/>
    <col min="4100" max="4123" width="2.625" customWidth="1"/>
    <col min="4124" max="4124" width="3.625" customWidth="1"/>
    <col min="4125" max="4125" width="2.625" customWidth="1"/>
    <col min="4126" max="4126" width="50.625" customWidth="1"/>
    <col min="4353" max="4354" width="3.125" customWidth="1"/>
    <col min="4355" max="4355" width="13.625" customWidth="1"/>
    <col min="4356" max="4379" width="2.625" customWidth="1"/>
    <col min="4380" max="4380" width="3.625" customWidth="1"/>
    <col min="4381" max="4381" width="2.625" customWidth="1"/>
    <col min="4382" max="4382" width="50.625" customWidth="1"/>
    <col min="4609" max="4610" width="3.125" customWidth="1"/>
    <col min="4611" max="4611" width="13.625" customWidth="1"/>
    <col min="4612" max="4635" width="2.625" customWidth="1"/>
    <col min="4636" max="4636" width="3.625" customWidth="1"/>
    <col min="4637" max="4637" width="2.625" customWidth="1"/>
    <col min="4638" max="4638" width="50.625" customWidth="1"/>
    <col min="4865" max="4866" width="3.125" customWidth="1"/>
    <col min="4867" max="4867" width="13.625" customWidth="1"/>
    <col min="4868" max="4891" width="2.625" customWidth="1"/>
    <col min="4892" max="4892" width="3.625" customWidth="1"/>
    <col min="4893" max="4893" width="2.625" customWidth="1"/>
    <col min="4894" max="4894" width="50.625" customWidth="1"/>
    <col min="5121" max="5122" width="3.125" customWidth="1"/>
    <col min="5123" max="5123" width="13.625" customWidth="1"/>
    <col min="5124" max="5147" width="2.625" customWidth="1"/>
    <col min="5148" max="5148" width="3.625" customWidth="1"/>
    <col min="5149" max="5149" width="2.625" customWidth="1"/>
    <col min="5150" max="5150" width="50.625" customWidth="1"/>
    <col min="5377" max="5378" width="3.125" customWidth="1"/>
    <col min="5379" max="5379" width="13.625" customWidth="1"/>
    <col min="5380" max="5403" width="2.625" customWidth="1"/>
    <col min="5404" max="5404" width="3.625" customWidth="1"/>
    <col min="5405" max="5405" width="2.625" customWidth="1"/>
    <col min="5406" max="5406" width="50.625" customWidth="1"/>
    <col min="5633" max="5634" width="3.125" customWidth="1"/>
    <col min="5635" max="5635" width="13.625" customWidth="1"/>
    <col min="5636" max="5659" width="2.625" customWidth="1"/>
    <col min="5660" max="5660" width="3.625" customWidth="1"/>
    <col min="5661" max="5661" width="2.625" customWidth="1"/>
    <col min="5662" max="5662" width="50.625" customWidth="1"/>
    <col min="5889" max="5890" width="3.125" customWidth="1"/>
    <col min="5891" max="5891" width="13.625" customWidth="1"/>
    <col min="5892" max="5915" width="2.625" customWidth="1"/>
    <col min="5916" max="5916" width="3.625" customWidth="1"/>
    <col min="5917" max="5917" width="2.625" customWidth="1"/>
    <col min="5918" max="5918" width="50.625" customWidth="1"/>
    <col min="6145" max="6146" width="3.125" customWidth="1"/>
    <col min="6147" max="6147" width="13.625" customWidth="1"/>
    <col min="6148" max="6171" width="2.625" customWidth="1"/>
    <col min="6172" max="6172" width="3.625" customWidth="1"/>
    <col min="6173" max="6173" width="2.625" customWidth="1"/>
    <col min="6174" max="6174" width="50.625" customWidth="1"/>
    <col min="6401" max="6402" width="3.125" customWidth="1"/>
    <col min="6403" max="6403" width="13.625" customWidth="1"/>
    <col min="6404" max="6427" width="2.625" customWidth="1"/>
    <col min="6428" max="6428" width="3.625" customWidth="1"/>
    <col min="6429" max="6429" width="2.625" customWidth="1"/>
    <col min="6430" max="6430" width="50.625" customWidth="1"/>
    <col min="6657" max="6658" width="3.125" customWidth="1"/>
    <col min="6659" max="6659" width="13.625" customWidth="1"/>
    <col min="6660" max="6683" width="2.625" customWidth="1"/>
    <col min="6684" max="6684" width="3.625" customWidth="1"/>
    <col min="6685" max="6685" width="2.625" customWidth="1"/>
    <col min="6686" max="6686" width="50.625" customWidth="1"/>
    <col min="6913" max="6914" width="3.125" customWidth="1"/>
    <col min="6915" max="6915" width="13.625" customWidth="1"/>
    <col min="6916" max="6939" width="2.625" customWidth="1"/>
    <col min="6940" max="6940" width="3.625" customWidth="1"/>
    <col min="6941" max="6941" width="2.625" customWidth="1"/>
    <col min="6942" max="6942" width="50.625" customWidth="1"/>
    <col min="7169" max="7170" width="3.125" customWidth="1"/>
    <col min="7171" max="7171" width="13.625" customWidth="1"/>
    <col min="7172" max="7195" width="2.625" customWidth="1"/>
    <col min="7196" max="7196" width="3.625" customWidth="1"/>
    <col min="7197" max="7197" width="2.625" customWidth="1"/>
    <col min="7198" max="7198" width="50.625" customWidth="1"/>
    <col min="7425" max="7426" width="3.125" customWidth="1"/>
    <col min="7427" max="7427" width="13.625" customWidth="1"/>
    <col min="7428" max="7451" width="2.625" customWidth="1"/>
    <col min="7452" max="7452" width="3.625" customWidth="1"/>
    <col min="7453" max="7453" width="2.625" customWidth="1"/>
    <col min="7454" max="7454" width="50.625" customWidth="1"/>
    <col min="7681" max="7682" width="3.125" customWidth="1"/>
    <col min="7683" max="7683" width="13.625" customWidth="1"/>
    <col min="7684" max="7707" width="2.625" customWidth="1"/>
    <col min="7708" max="7708" width="3.625" customWidth="1"/>
    <col min="7709" max="7709" width="2.625" customWidth="1"/>
    <col min="7710" max="7710" width="50.625" customWidth="1"/>
    <col min="7937" max="7938" width="3.125" customWidth="1"/>
    <col min="7939" max="7939" width="13.625" customWidth="1"/>
    <col min="7940" max="7963" width="2.625" customWidth="1"/>
    <col min="7964" max="7964" width="3.625" customWidth="1"/>
    <col min="7965" max="7965" width="2.625" customWidth="1"/>
    <col min="7966" max="7966" width="50.625" customWidth="1"/>
    <col min="8193" max="8194" width="3.125" customWidth="1"/>
    <col min="8195" max="8195" width="13.625" customWidth="1"/>
    <col min="8196" max="8219" width="2.625" customWidth="1"/>
    <col min="8220" max="8220" width="3.625" customWidth="1"/>
    <col min="8221" max="8221" width="2.625" customWidth="1"/>
    <col min="8222" max="8222" width="50.625" customWidth="1"/>
    <col min="8449" max="8450" width="3.125" customWidth="1"/>
    <col min="8451" max="8451" width="13.625" customWidth="1"/>
    <col min="8452" max="8475" width="2.625" customWidth="1"/>
    <col min="8476" max="8476" width="3.625" customWidth="1"/>
    <col min="8477" max="8477" width="2.625" customWidth="1"/>
    <col min="8478" max="8478" width="50.625" customWidth="1"/>
    <col min="8705" max="8706" width="3.125" customWidth="1"/>
    <col min="8707" max="8707" width="13.625" customWidth="1"/>
    <col min="8708" max="8731" width="2.625" customWidth="1"/>
    <col min="8732" max="8732" width="3.625" customWidth="1"/>
    <col min="8733" max="8733" width="2.625" customWidth="1"/>
    <col min="8734" max="8734" width="50.625" customWidth="1"/>
    <col min="8961" max="8962" width="3.125" customWidth="1"/>
    <col min="8963" max="8963" width="13.625" customWidth="1"/>
    <col min="8964" max="8987" width="2.625" customWidth="1"/>
    <col min="8988" max="8988" width="3.625" customWidth="1"/>
    <col min="8989" max="8989" width="2.625" customWidth="1"/>
    <col min="8990" max="8990" width="50.625" customWidth="1"/>
    <col min="9217" max="9218" width="3.125" customWidth="1"/>
    <col min="9219" max="9219" width="13.625" customWidth="1"/>
    <col min="9220" max="9243" width="2.625" customWidth="1"/>
    <col min="9244" max="9244" width="3.625" customWidth="1"/>
    <col min="9245" max="9245" width="2.625" customWidth="1"/>
    <col min="9246" max="9246" width="50.625" customWidth="1"/>
    <col min="9473" max="9474" width="3.125" customWidth="1"/>
    <col min="9475" max="9475" width="13.625" customWidth="1"/>
    <col min="9476" max="9499" width="2.625" customWidth="1"/>
    <col min="9500" max="9500" width="3.625" customWidth="1"/>
    <col min="9501" max="9501" width="2.625" customWidth="1"/>
    <col min="9502" max="9502" width="50.625" customWidth="1"/>
    <col min="9729" max="9730" width="3.125" customWidth="1"/>
    <col min="9731" max="9731" width="13.625" customWidth="1"/>
    <col min="9732" max="9755" width="2.625" customWidth="1"/>
    <col min="9756" max="9756" width="3.625" customWidth="1"/>
    <col min="9757" max="9757" width="2.625" customWidth="1"/>
    <col min="9758" max="9758" width="50.625" customWidth="1"/>
    <col min="9985" max="9986" width="3.125" customWidth="1"/>
    <col min="9987" max="9987" width="13.625" customWidth="1"/>
    <col min="9988" max="10011" width="2.625" customWidth="1"/>
    <col min="10012" max="10012" width="3.625" customWidth="1"/>
    <col min="10013" max="10013" width="2.625" customWidth="1"/>
    <col min="10014" max="10014" width="50.625" customWidth="1"/>
    <col min="10241" max="10242" width="3.125" customWidth="1"/>
    <col min="10243" max="10243" width="13.625" customWidth="1"/>
    <col min="10244" max="10267" width="2.625" customWidth="1"/>
    <col min="10268" max="10268" width="3.625" customWidth="1"/>
    <col min="10269" max="10269" width="2.625" customWidth="1"/>
    <col min="10270" max="10270" width="50.625" customWidth="1"/>
    <col min="10497" max="10498" width="3.125" customWidth="1"/>
    <col min="10499" max="10499" width="13.625" customWidth="1"/>
    <col min="10500" max="10523" width="2.625" customWidth="1"/>
    <col min="10524" max="10524" width="3.625" customWidth="1"/>
    <col min="10525" max="10525" width="2.625" customWidth="1"/>
    <col min="10526" max="10526" width="50.625" customWidth="1"/>
    <col min="10753" max="10754" width="3.125" customWidth="1"/>
    <col min="10755" max="10755" width="13.625" customWidth="1"/>
    <col min="10756" max="10779" width="2.625" customWidth="1"/>
    <col min="10780" max="10780" width="3.625" customWidth="1"/>
    <col min="10781" max="10781" width="2.625" customWidth="1"/>
    <col min="10782" max="10782" width="50.625" customWidth="1"/>
    <col min="11009" max="11010" width="3.125" customWidth="1"/>
    <col min="11011" max="11011" width="13.625" customWidth="1"/>
    <col min="11012" max="11035" width="2.625" customWidth="1"/>
    <col min="11036" max="11036" width="3.625" customWidth="1"/>
    <col min="11037" max="11037" width="2.625" customWidth="1"/>
    <col min="11038" max="11038" width="50.625" customWidth="1"/>
    <col min="11265" max="11266" width="3.125" customWidth="1"/>
    <col min="11267" max="11267" width="13.625" customWidth="1"/>
    <col min="11268" max="11291" width="2.625" customWidth="1"/>
    <col min="11292" max="11292" width="3.625" customWidth="1"/>
    <col min="11293" max="11293" width="2.625" customWidth="1"/>
    <col min="11294" max="11294" width="50.625" customWidth="1"/>
    <col min="11521" max="11522" width="3.125" customWidth="1"/>
    <col min="11523" max="11523" width="13.625" customWidth="1"/>
    <col min="11524" max="11547" width="2.625" customWidth="1"/>
    <col min="11548" max="11548" width="3.625" customWidth="1"/>
    <col min="11549" max="11549" width="2.625" customWidth="1"/>
    <col min="11550" max="11550" width="50.625" customWidth="1"/>
    <col min="11777" max="11778" width="3.125" customWidth="1"/>
    <col min="11779" max="11779" width="13.625" customWidth="1"/>
    <col min="11780" max="11803" width="2.625" customWidth="1"/>
    <col min="11804" max="11804" width="3.625" customWidth="1"/>
    <col min="11805" max="11805" width="2.625" customWidth="1"/>
    <col min="11806" max="11806" width="50.625" customWidth="1"/>
    <col min="12033" max="12034" width="3.125" customWidth="1"/>
    <col min="12035" max="12035" width="13.625" customWidth="1"/>
    <col min="12036" max="12059" width="2.625" customWidth="1"/>
    <col min="12060" max="12060" width="3.625" customWidth="1"/>
    <col min="12061" max="12061" width="2.625" customWidth="1"/>
    <col min="12062" max="12062" width="50.625" customWidth="1"/>
    <col min="12289" max="12290" width="3.125" customWidth="1"/>
    <col min="12291" max="12291" width="13.625" customWidth="1"/>
    <col min="12292" max="12315" width="2.625" customWidth="1"/>
    <col min="12316" max="12316" width="3.625" customWidth="1"/>
    <col min="12317" max="12317" width="2.625" customWidth="1"/>
    <col min="12318" max="12318" width="50.625" customWidth="1"/>
    <col min="12545" max="12546" width="3.125" customWidth="1"/>
    <col min="12547" max="12547" width="13.625" customWidth="1"/>
    <col min="12548" max="12571" width="2.625" customWidth="1"/>
    <col min="12572" max="12572" width="3.625" customWidth="1"/>
    <col min="12573" max="12573" width="2.625" customWidth="1"/>
    <col min="12574" max="12574" width="50.625" customWidth="1"/>
    <col min="12801" max="12802" width="3.125" customWidth="1"/>
    <col min="12803" max="12803" width="13.625" customWidth="1"/>
    <col min="12804" max="12827" width="2.625" customWidth="1"/>
    <col min="12828" max="12828" width="3.625" customWidth="1"/>
    <col min="12829" max="12829" width="2.625" customWidth="1"/>
    <col min="12830" max="12830" width="50.625" customWidth="1"/>
    <col min="13057" max="13058" width="3.125" customWidth="1"/>
    <col min="13059" max="13059" width="13.625" customWidth="1"/>
    <col min="13060" max="13083" width="2.625" customWidth="1"/>
    <col min="13084" max="13084" width="3.625" customWidth="1"/>
    <col min="13085" max="13085" width="2.625" customWidth="1"/>
    <col min="13086" max="13086" width="50.625" customWidth="1"/>
    <col min="13313" max="13314" width="3.125" customWidth="1"/>
    <col min="13315" max="13315" width="13.625" customWidth="1"/>
    <col min="13316" max="13339" width="2.625" customWidth="1"/>
    <col min="13340" max="13340" width="3.625" customWidth="1"/>
    <col min="13341" max="13341" width="2.625" customWidth="1"/>
    <col min="13342" max="13342" width="50.625" customWidth="1"/>
    <col min="13569" max="13570" width="3.125" customWidth="1"/>
    <col min="13571" max="13571" width="13.625" customWidth="1"/>
    <col min="13572" max="13595" width="2.625" customWidth="1"/>
    <col min="13596" max="13596" width="3.625" customWidth="1"/>
    <col min="13597" max="13597" width="2.625" customWidth="1"/>
    <col min="13598" max="13598" width="50.625" customWidth="1"/>
    <col min="13825" max="13826" width="3.125" customWidth="1"/>
    <col min="13827" max="13827" width="13.625" customWidth="1"/>
    <col min="13828" max="13851" width="2.625" customWidth="1"/>
    <col min="13852" max="13852" width="3.625" customWidth="1"/>
    <col min="13853" max="13853" width="2.625" customWidth="1"/>
    <col min="13854" max="13854" width="50.625" customWidth="1"/>
    <col min="14081" max="14082" width="3.125" customWidth="1"/>
    <col min="14083" max="14083" width="13.625" customWidth="1"/>
    <col min="14084" max="14107" width="2.625" customWidth="1"/>
    <col min="14108" max="14108" width="3.625" customWidth="1"/>
    <col min="14109" max="14109" width="2.625" customWidth="1"/>
    <col min="14110" max="14110" width="50.625" customWidth="1"/>
    <col min="14337" max="14338" width="3.125" customWidth="1"/>
    <col min="14339" max="14339" width="13.625" customWidth="1"/>
    <col min="14340" max="14363" width="2.625" customWidth="1"/>
    <col min="14364" max="14364" width="3.625" customWidth="1"/>
    <col min="14365" max="14365" width="2.625" customWidth="1"/>
    <col min="14366" max="14366" width="50.625" customWidth="1"/>
    <col min="14593" max="14594" width="3.125" customWidth="1"/>
    <col min="14595" max="14595" width="13.625" customWidth="1"/>
    <col min="14596" max="14619" width="2.625" customWidth="1"/>
    <col min="14620" max="14620" width="3.625" customWidth="1"/>
    <col min="14621" max="14621" width="2.625" customWidth="1"/>
    <col min="14622" max="14622" width="50.625" customWidth="1"/>
    <col min="14849" max="14850" width="3.125" customWidth="1"/>
    <col min="14851" max="14851" width="13.625" customWidth="1"/>
    <col min="14852" max="14875" width="2.625" customWidth="1"/>
    <col min="14876" max="14876" width="3.625" customWidth="1"/>
    <col min="14877" max="14877" width="2.625" customWidth="1"/>
    <col min="14878" max="14878" width="50.625" customWidth="1"/>
    <col min="15105" max="15106" width="3.125" customWidth="1"/>
    <col min="15107" max="15107" width="13.625" customWidth="1"/>
    <col min="15108" max="15131" width="2.625" customWidth="1"/>
    <col min="15132" max="15132" width="3.625" customWidth="1"/>
    <col min="15133" max="15133" width="2.625" customWidth="1"/>
    <col min="15134" max="15134" width="50.625" customWidth="1"/>
    <col min="15361" max="15362" width="3.125" customWidth="1"/>
    <col min="15363" max="15363" width="13.625" customWidth="1"/>
    <col min="15364" max="15387" width="2.625" customWidth="1"/>
    <col min="15388" max="15388" width="3.625" customWidth="1"/>
    <col min="15389" max="15389" width="2.625" customWidth="1"/>
    <col min="15390" max="15390" width="50.625" customWidth="1"/>
    <col min="15617" max="15618" width="3.125" customWidth="1"/>
    <col min="15619" max="15619" width="13.625" customWidth="1"/>
    <col min="15620" max="15643" width="2.625" customWidth="1"/>
    <col min="15644" max="15644" width="3.625" customWidth="1"/>
    <col min="15645" max="15645" width="2.625" customWidth="1"/>
    <col min="15646" max="15646" width="50.625" customWidth="1"/>
    <col min="15873" max="15874" width="3.125" customWidth="1"/>
    <col min="15875" max="15875" width="13.625" customWidth="1"/>
    <col min="15876" max="15899" width="2.625" customWidth="1"/>
    <col min="15900" max="15900" width="3.625" customWidth="1"/>
    <col min="15901" max="15901" width="2.625" customWidth="1"/>
    <col min="15902" max="15902" width="50.625" customWidth="1"/>
    <col min="16129" max="16130" width="3.125" customWidth="1"/>
    <col min="16131" max="16131" width="13.625" customWidth="1"/>
    <col min="16132" max="16155" width="2.625" customWidth="1"/>
    <col min="16156" max="16156" width="3.625" customWidth="1"/>
    <col min="16157" max="16157" width="2.625" customWidth="1"/>
    <col min="16158" max="16158" width="50.625" customWidth="1"/>
  </cols>
  <sheetData>
    <row r="1" spans="1:32" s="364" customFormat="1" ht="21" customHeight="1">
      <c r="AC1" s="365" t="s">
        <v>674</v>
      </c>
      <c r="AD1" s="365"/>
    </row>
    <row r="2" spans="1:32" s="364" customFormat="1" ht="27" customHeight="1">
      <c r="A2" s="856" t="s">
        <v>771</v>
      </c>
      <c r="B2" s="856"/>
      <c r="C2" s="856"/>
      <c r="D2" s="856"/>
      <c r="E2" s="856"/>
      <c r="F2" s="856"/>
      <c r="G2" s="856"/>
      <c r="H2" s="856"/>
      <c r="I2" s="856"/>
      <c r="J2" s="856"/>
      <c r="K2" s="856"/>
      <c r="L2" s="856"/>
      <c r="M2" s="856"/>
      <c r="N2" s="856"/>
      <c r="O2" s="856"/>
      <c r="P2" s="856"/>
      <c r="Q2" s="856"/>
      <c r="R2" s="856"/>
      <c r="S2" s="856"/>
      <c r="T2" s="856"/>
      <c r="U2" s="856"/>
      <c r="V2" s="856"/>
      <c r="W2" s="856"/>
      <c r="X2" s="856"/>
      <c r="Y2" s="856"/>
      <c r="Z2" s="856"/>
      <c r="AA2" s="856"/>
      <c r="AB2" s="856"/>
      <c r="AC2" s="856"/>
      <c r="AD2" s="366"/>
    </row>
    <row r="3" spans="1:32" s="364" customFormat="1" ht="14.1" customHeight="1"/>
    <row r="4" spans="1:32" s="364" customFormat="1" ht="20.100000000000001" customHeight="1" thickBot="1">
      <c r="A4" s="367"/>
      <c r="B4" s="367"/>
      <c r="C4" s="367"/>
      <c r="D4" s="367"/>
      <c r="E4" s="367"/>
      <c r="F4" s="367"/>
      <c r="G4" s="367"/>
      <c r="H4" s="367"/>
      <c r="I4" s="367"/>
      <c r="J4" s="367"/>
      <c r="K4" s="367"/>
      <c r="L4" s="367"/>
      <c r="M4" s="367"/>
      <c r="N4" s="367"/>
      <c r="O4" s="367"/>
      <c r="P4" s="367"/>
      <c r="Q4" s="367"/>
      <c r="R4" s="367"/>
      <c r="S4" s="367"/>
      <c r="T4" s="367"/>
      <c r="U4" s="367"/>
      <c r="V4" s="367"/>
      <c r="W4" s="367"/>
      <c r="X4" s="373"/>
      <c r="Y4" s="373"/>
      <c r="Z4" s="851"/>
      <c r="AA4" s="851"/>
      <c r="AB4" s="851"/>
      <c r="AC4" s="369"/>
      <c r="AD4" s="369"/>
    </row>
    <row r="5" spans="1:32" s="364" customFormat="1" ht="34.5" customHeight="1">
      <c r="A5" s="859" t="s">
        <v>199</v>
      </c>
      <c r="B5" s="860"/>
      <c r="C5" s="860"/>
      <c r="D5" s="861" t="str">
        <f>IF('調査票（水道水）'!D5="","",'調査票（水道水）'!D5)</f>
        <v/>
      </c>
      <c r="E5" s="862"/>
      <c r="F5" s="862"/>
      <c r="G5" s="862"/>
      <c r="H5" s="862"/>
      <c r="I5" s="862"/>
      <c r="J5" s="862"/>
      <c r="K5" s="862"/>
      <c r="L5" s="862"/>
      <c r="M5" s="862"/>
      <c r="N5" s="862"/>
      <c r="O5" s="862"/>
      <c r="P5" s="862"/>
      <c r="Q5" s="862"/>
      <c r="R5" s="862"/>
      <c r="S5" s="862"/>
      <c r="T5" s="862"/>
      <c r="U5" s="862"/>
      <c r="V5" s="862"/>
      <c r="W5" s="862"/>
      <c r="X5" s="862"/>
      <c r="Y5" s="862"/>
      <c r="Z5" s="862"/>
      <c r="AA5" s="862"/>
      <c r="AB5" s="862"/>
      <c r="AC5" s="863"/>
      <c r="AD5" s="630" t="s">
        <v>880</v>
      </c>
    </row>
    <row r="6" spans="1:32" s="364" customFormat="1" ht="34.5" customHeight="1">
      <c r="A6" s="1033" t="s">
        <v>200</v>
      </c>
      <c r="B6" s="1034"/>
      <c r="C6" s="1035"/>
      <c r="D6" s="867"/>
      <c r="E6" s="868"/>
      <c r="F6" s="868"/>
      <c r="G6" s="868"/>
      <c r="H6" s="868"/>
      <c r="I6" s="868"/>
      <c r="J6" s="868"/>
      <c r="K6" s="868"/>
      <c r="L6" s="868"/>
      <c r="M6" s="868"/>
      <c r="N6" s="869"/>
      <c r="O6" s="766" t="s">
        <v>246</v>
      </c>
      <c r="P6" s="767"/>
      <c r="Q6" s="767"/>
      <c r="R6" s="767"/>
      <c r="S6" s="767"/>
      <c r="T6" s="768"/>
      <c r="U6" s="870"/>
      <c r="V6" s="769"/>
      <c r="W6" s="751"/>
      <c r="X6" s="751"/>
      <c r="Y6" s="751"/>
      <c r="Z6" s="751"/>
      <c r="AA6" s="751"/>
      <c r="AB6" s="751"/>
      <c r="AC6" s="890"/>
      <c r="AD6" s="641"/>
    </row>
    <row r="7" spans="1:32" s="364" customFormat="1" ht="17.25" customHeight="1">
      <c r="A7" s="1033" t="s">
        <v>438</v>
      </c>
      <c r="B7" s="1034"/>
      <c r="C7" s="1035"/>
      <c r="D7" s="774"/>
      <c r="E7" s="775"/>
      <c r="F7" s="775"/>
      <c r="G7" s="775"/>
      <c r="H7" s="775"/>
      <c r="I7" s="775"/>
      <c r="J7" s="775"/>
      <c r="K7" s="775"/>
      <c r="L7" s="775"/>
      <c r="M7" s="775"/>
      <c r="N7" s="775"/>
      <c r="O7" s="775"/>
      <c r="P7" s="751" t="s">
        <v>197</v>
      </c>
      <c r="Q7" s="754"/>
      <c r="R7" s="754" t="s">
        <v>198</v>
      </c>
      <c r="S7" s="1095"/>
      <c r="T7" s="1096"/>
      <c r="U7" s="1096"/>
      <c r="V7" s="1096"/>
      <c r="W7" s="1096"/>
      <c r="X7" s="1279"/>
      <c r="Y7" s="1221" t="s">
        <v>247</v>
      </c>
      <c r="Z7" s="1222"/>
      <c r="AA7" s="1225"/>
      <c r="AB7" s="1226"/>
      <c r="AC7" s="1227"/>
      <c r="AD7" s="896" t="s">
        <v>772</v>
      </c>
    </row>
    <row r="8" spans="1:32" s="364" customFormat="1" ht="17.25" customHeight="1">
      <c r="A8" s="1033"/>
      <c r="B8" s="1034"/>
      <c r="C8" s="1035"/>
      <c r="D8" s="776"/>
      <c r="E8" s="777"/>
      <c r="F8" s="777"/>
      <c r="G8" s="777"/>
      <c r="H8" s="777"/>
      <c r="I8" s="777"/>
      <c r="J8" s="777"/>
      <c r="K8" s="777"/>
      <c r="L8" s="777"/>
      <c r="M8" s="777"/>
      <c r="N8" s="777"/>
      <c r="O8" s="777"/>
      <c r="P8" s="753"/>
      <c r="Q8" s="755"/>
      <c r="R8" s="755"/>
      <c r="S8" s="1097"/>
      <c r="T8" s="1097"/>
      <c r="U8" s="1097"/>
      <c r="V8" s="1097"/>
      <c r="W8" s="1097"/>
      <c r="X8" s="1280"/>
      <c r="Y8" s="1223"/>
      <c r="Z8" s="1224"/>
      <c r="AA8" s="1228"/>
      <c r="AB8" s="1229"/>
      <c r="AC8" s="1230"/>
      <c r="AD8" s="897"/>
      <c r="AE8" s="1315"/>
      <c r="AF8" s="1315"/>
    </row>
    <row r="9" spans="1:32" s="364" customFormat="1" ht="34.5" customHeight="1">
      <c r="A9" s="1033" t="s">
        <v>675</v>
      </c>
      <c r="B9" s="1034"/>
      <c r="C9" s="1035"/>
      <c r="D9" s="763"/>
      <c r="E9" s="764"/>
      <c r="F9" s="764"/>
      <c r="G9" s="764"/>
      <c r="H9" s="764"/>
      <c r="I9" s="764"/>
      <c r="J9" s="764"/>
      <c r="K9" s="764"/>
      <c r="L9" s="764"/>
      <c r="M9" s="764"/>
      <c r="N9" s="764"/>
      <c r="O9" s="764"/>
      <c r="P9" s="764"/>
      <c r="Q9" s="764"/>
      <c r="R9" s="764"/>
      <c r="S9" s="764"/>
      <c r="T9" s="764"/>
      <c r="U9" s="764"/>
      <c r="V9" s="764"/>
      <c r="W9" s="764"/>
      <c r="X9" s="764"/>
      <c r="Y9" s="764"/>
      <c r="Z9" s="764"/>
      <c r="AA9" s="764"/>
      <c r="AB9" s="764"/>
      <c r="AC9" s="1210"/>
      <c r="AD9" s="645"/>
    </row>
    <row r="10" spans="1:32" s="364" customFormat="1" ht="34.5" customHeight="1">
      <c r="A10" s="1033" t="s">
        <v>676</v>
      </c>
      <c r="B10" s="1034"/>
      <c r="C10" s="1035"/>
      <c r="D10" s="763"/>
      <c r="E10" s="764"/>
      <c r="F10" s="764"/>
      <c r="G10" s="764"/>
      <c r="H10" s="764"/>
      <c r="I10" s="764"/>
      <c r="J10" s="764"/>
      <c r="K10" s="764" t="s">
        <v>442</v>
      </c>
      <c r="L10" s="764"/>
      <c r="M10" s="764"/>
      <c r="N10" s="764"/>
      <c r="O10" s="764"/>
      <c r="P10" s="764"/>
      <c r="Q10" s="764"/>
      <c r="R10" s="764"/>
      <c r="S10" s="764"/>
      <c r="T10" s="764"/>
      <c r="U10" s="764"/>
      <c r="V10" s="1211" t="s">
        <v>443</v>
      </c>
      <c r="W10" s="1211"/>
      <c r="X10" s="1211"/>
      <c r="Y10" s="1211"/>
      <c r="Z10" s="1211"/>
      <c r="AA10" s="1211"/>
      <c r="AB10" s="1211"/>
      <c r="AC10" s="1212"/>
      <c r="AD10" s="645"/>
    </row>
    <row r="11" spans="1:32" s="364" customFormat="1" ht="34.5" customHeight="1">
      <c r="A11" s="1190" t="s">
        <v>835</v>
      </c>
      <c r="B11" s="1191"/>
      <c r="C11" s="1192"/>
      <c r="D11" s="933"/>
      <c r="E11" s="1204"/>
      <c r="F11" s="1204"/>
      <c r="G11" s="1204"/>
      <c r="H11" s="1319"/>
      <c r="I11" s="1318" t="s">
        <v>637</v>
      </c>
      <c r="J11" s="1207"/>
      <c r="K11" s="1207"/>
      <c r="L11" s="1207"/>
      <c r="M11" s="1207"/>
      <c r="N11" s="754"/>
      <c r="O11" s="1204"/>
      <c r="P11" s="1204"/>
      <c r="Q11" s="1204"/>
      <c r="R11" s="1204"/>
      <c r="S11" s="1204"/>
      <c r="T11" s="1204"/>
      <c r="U11" s="1155" t="s">
        <v>677</v>
      </c>
      <c r="V11" s="1155"/>
      <c r="W11" s="1155"/>
      <c r="X11" s="1155"/>
      <c r="Y11" s="1155"/>
      <c r="Z11" s="1155"/>
      <c r="AA11" s="1155"/>
      <c r="AB11" s="1155"/>
      <c r="AC11" s="1313"/>
      <c r="AD11" s="1311" t="s">
        <v>688</v>
      </c>
    </row>
    <row r="12" spans="1:32" s="364" customFormat="1" ht="34.5" customHeight="1">
      <c r="A12" s="1165"/>
      <c r="B12" s="1166"/>
      <c r="C12" s="1193"/>
      <c r="D12" s="1205"/>
      <c r="E12" s="1206"/>
      <c r="F12" s="1206"/>
      <c r="G12" s="1206"/>
      <c r="H12" s="1320"/>
      <c r="I12" s="1316" t="s">
        <v>678</v>
      </c>
      <c r="J12" s="1317"/>
      <c r="K12" s="1317"/>
      <c r="L12" s="1317"/>
      <c r="M12" s="1317"/>
      <c r="N12" s="755"/>
      <c r="O12" s="1206"/>
      <c r="P12" s="1206"/>
      <c r="Q12" s="1206"/>
      <c r="R12" s="1206"/>
      <c r="S12" s="1206"/>
      <c r="T12" s="464" t="s">
        <v>198</v>
      </c>
      <c r="U12" s="1159"/>
      <c r="V12" s="1159"/>
      <c r="W12" s="1159"/>
      <c r="X12" s="1159"/>
      <c r="Y12" s="1159"/>
      <c r="Z12" s="1159"/>
      <c r="AA12" s="1159"/>
      <c r="AB12" s="1159"/>
      <c r="AC12" s="1314"/>
      <c r="AD12" s="1312"/>
    </row>
    <row r="13" spans="1:32" s="364" customFormat="1" ht="33.950000000000003" customHeight="1" thickBot="1">
      <c r="A13" s="1321" t="s">
        <v>248</v>
      </c>
      <c r="B13" s="1322"/>
      <c r="C13" s="1322"/>
      <c r="D13" s="1322"/>
      <c r="E13" s="1322"/>
      <c r="F13" s="1322"/>
      <c r="G13" s="1322"/>
      <c r="H13" s="1322"/>
      <c r="I13" s="1322"/>
      <c r="J13" s="1322"/>
      <c r="K13" s="1322"/>
      <c r="L13" s="1322"/>
      <c r="M13" s="1322"/>
      <c r="N13" s="1322"/>
      <c r="O13" s="1322"/>
      <c r="P13" s="1322"/>
      <c r="Q13" s="1322"/>
      <c r="R13" s="1322"/>
      <c r="S13" s="1322"/>
      <c r="T13" s="1323"/>
      <c r="U13" s="1164"/>
      <c r="V13" s="1024"/>
      <c r="W13" s="1024"/>
      <c r="X13" s="1024"/>
      <c r="Y13" s="1024"/>
      <c r="Z13" s="1024"/>
      <c r="AA13" s="1024"/>
      <c r="AB13" s="1024"/>
      <c r="AC13" s="1025"/>
      <c r="AD13" s="645" t="s">
        <v>242</v>
      </c>
    </row>
    <row r="14" spans="1:32" s="364" customFormat="1" ht="45.75" customHeight="1" thickTop="1">
      <c r="A14" s="1324" t="s">
        <v>679</v>
      </c>
      <c r="B14" s="1327" t="s">
        <v>680</v>
      </c>
      <c r="C14" s="478" t="s">
        <v>681</v>
      </c>
      <c r="D14" s="400"/>
      <c r="E14" s="1011"/>
      <c r="F14" s="1011"/>
      <c r="G14" s="1011"/>
      <c r="H14" s="937" t="s">
        <v>682</v>
      </c>
      <c r="I14" s="937"/>
      <c r="J14" s="937"/>
      <c r="K14" s="755"/>
      <c r="L14" s="755"/>
      <c r="M14" s="755"/>
      <c r="N14" s="755"/>
      <c r="O14" s="755"/>
      <c r="P14" s="755"/>
      <c r="Q14" s="755"/>
      <c r="R14" s="937" t="s">
        <v>683</v>
      </c>
      <c r="S14" s="937"/>
      <c r="T14" s="479"/>
      <c r="U14" s="1331" t="s">
        <v>684</v>
      </c>
      <c r="V14" s="1331"/>
      <c r="W14" s="1331"/>
      <c r="X14" s="1331"/>
      <c r="Y14" s="1331"/>
      <c r="Z14" s="1331"/>
      <c r="AA14" s="1331"/>
      <c r="AB14" s="1331"/>
      <c r="AC14" s="1332"/>
      <c r="AD14" s="636"/>
    </row>
    <row r="15" spans="1:32" s="364" customFormat="1" ht="45.75" customHeight="1">
      <c r="A15" s="1325"/>
      <c r="B15" s="1328"/>
      <c r="C15" s="374" t="s">
        <v>685</v>
      </c>
      <c r="D15" s="370"/>
      <c r="E15" s="767"/>
      <c r="F15" s="767"/>
      <c r="G15" s="767"/>
      <c r="H15" s="761" t="s">
        <v>682</v>
      </c>
      <c r="I15" s="761"/>
      <c r="J15" s="761"/>
      <c r="K15" s="764"/>
      <c r="L15" s="764"/>
      <c r="M15" s="764"/>
      <c r="N15" s="764"/>
      <c r="O15" s="764"/>
      <c r="P15" s="764"/>
      <c r="Q15" s="764"/>
      <c r="R15" s="761" t="s">
        <v>683</v>
      </c>
      <c r="S15" s="761"/>
      <c r="T15" s="480"/>
      <c r="U15" s="1331"/>
      <c r="V15" s="1331"/>
      <c r="W15" s="1331"/>
      <c r="X15" s="1331"/>
      <c r="Y15" s="1331"/>
      <c r="Z15" s="1331"/>
      <c r="AA15" s="1331"/>
      <c r="AB15" s="1331"/>
      <c r="AC15" s="1332"/>
      <c r="AD15" s="636"/>
    </row>
    <row r="16" spans="1:32" s="364" customFormat="1" ht="45.75" customHeight="1">
      <c r="A16" s="1325"/>
      <c r="B16" s="1328" t="s">
        <v>686</v>
      </c>
      <c r="C16" s="374" t="s">
        <v>681</v>
      </c>
      <c r="D16" s="370"/>
      <c r="E16" s="767"/>
      <c r="F16" s="767"/>
      <c r="G16" s="767"/>
      <c r="H16" s="761" t="s">
        <v>682</v>
      </c>
      <c r="I16" s="761"/>
      <c r="J16" s="761"/>
      <c r="K16" s="764"/>
      <c r="L16" s="764"/>
      <c r="M16" s="764"/>
      <c r="N16" s="764"/>
      <c r="O16" s="764"/>
      <c r="P16" s="764"/>
      <c r="Q16" s="764"/>
      <c r="R16" s="761" t="s">
        <v>683</v>
      </c>
      <c r="S16" s="761"/>
      <c r="T16" s="480"/>
      <c r="U16" s="1331"/>
      <c r="V16" s="1331"/>
      <c r="W16" s="1331"/>
      <c r="X16" s="1331"/>
      <c r="Y16" s="1331"/>
      <c r="Z16" s="1331"/>
      <c r="AA16" s="1331"/>
      <c r="AB16" s="1331"/>
      <c r="AC16" s="1332"/>
      <c r="AD16" s="636"/>
    </row>
    <row r="17" spans="1:32" s="364" customFormat="1" ht="45.75" customHeight="1" thickBot="1">
      <c r="A17" s="1326"/>
      <c r="B17" s="1335"/>
      <c r="C17" s="375" t="s">
        <v>685</v>
      </c>
      <c r="D17" s="481"/>
      <c r="E17" s="1047"/>
      <c r="F17" s="1047"/>
      <c r="G17" s="1047"/>
      <c r="H17" s="1330" t="s">
        <v>682</v>
      </c>
      <c r="I17" s="1330"/>
      <c r="J17" s="1330"/>
      <c r="K17" s="1329"/>
      <c r="L17" s="1329"/>
      <c r="M17" s="1329"/>
      <c r="N17" s="1329"/>
      <c r="O17" s="1329"/>
      <c r="P17" s="1329"/>
      <c r="Q17" s="1329"/>
      <c r="R17" s="1330" t="s">
        <v>683</v>
      </c>
      <c r="S17" s="1330"/>
      <c r="T17" s="482"/>
      <c r="U17" s="1333"/>
      <c r="V17" s="1333"/>
      <c r="W17" s="1333"/>
      <c r="X17" s="1333"/>
      <c r="Y17" s="1333"/>
      <c r="Z17" s="1333"/>
      <c r="AA17" s="1333"/>
      <c r="AB17" s="1333"/>
      <c r="AC17" s="1334"/>
      <c r="AD17" s="636"/>
    </row>
    <row r="18" spans="1:32" s="364" customFormat="1" ht="15" customHeight="1" thickTop="1">
      <c r="A18" s="790" t="s">
        <v>235</v>
      </c>
      <c r="B18" s="791"/>
      <c r="C18" s="791"/>
      <c r="D18" s="791"/>
      <c r="E18" s="791"/>
      <c r="F18" s="791"/>
      <c r="G18" s="791"/>
      <c r="H18" s="791"/>
      <c r="I18" s="791"/>
      <c r="J18" s="791"/>
      <c r="K18" s="791"/>
      <c r="L18" s="791"/>
      <c r="M18" s="791"/>
      <c r="N18" s="791"/>
      <c r="O18" s="791"/>
      <c r="P18" s="791"/>
      <c r="Q18" s="791"/>
      <c r="R18" s="791"/>
      <c r="S18" s="791"/>
      <c r="T18" s="791"/>
      <c r="U18" s="791"/>
      <c r="V18" s="791"/>
      <c r="W18" s="791"/>
      <c r="X18" s="791"/>
      <c r="Y18" s="791"/>
      <c r="Z18" s="791"/>
      <c r="AA18" s="791"/>
      <c r="AB18" s="791"/>
      <c r="AC18" s="792"/>
      <c r="AD18" s="631"/>
      <c r="AE18" s="477"/>
      <c r="AF18" s="477"/>
    </row>
    <row r="19" spans="1:32" s="364" customFormat="1" ht="184.5" customHeight="1" thickBot="1">
      <c r="A19" s="1218"/>
      <c r="B19" s="1219"/>
      <c r="C19" s="1219"/>
      <c r="D19" s="1219"/>
      <c r="E19" s="1219"/>
      <c r="F19" s="1219"/>
      <c r="G19" s="1219"/>
      <c r="H19" s="1219"/>
      <c r="I19" s="1219"/>
      <c r="J19" s="1219"/>
      <c r="K19" s="1219"/>
      <c r="L19" s="1219"/>
      <c r="M19" s="1219"/>
      <c r="N19" s="1219"/>
      <c r="O19" s="1219"/>
      <c r="P19" s="1219"/>
      <c r="Q19" s="1219"/>
      <c r="R19" s="1219"/>
      <c r="S19" s="1219"/>
      <c r="T19" s="1219"/>
      <c r="U19" s="1219"/>
      <c r="V19" s="1219"/>
      <c r="W19" s="1219"/>
      <c r="X19" s="1219"/>
      <c r="Y19" s="1219"/>
      <c r="Z19" s="1219"/>
      <c r="AA19" s="1219"/>
      <c r="AB19" s="1219"/>
      <c r="AC19" s="1220"/>
      <c r="AD19" s="644"/>
    </row>
    <row r="20" spans="1:32" s="364" customFormat="1" ht="26.45" customHeight="1">
      <c r="A20" s="796" t="s">
        <v>687</v>
      </c>
      <c r="B20" s="796"/>
      <c r="C20" s="796"/>
      <c r="D20" s="796"/>
      <c r="E20" s="796"/>
      <c r="F20" s="796"/>
      <c r="G20" s="796"/>
      <c r="H20" s="796"/>
      <c r="I20" s="796"/>
      <c r="J20" s="796"/>
      <c r="K20" s="796"/>
      <c r="L20" s="796"/>
      <c r="M20" s="796"/>
      <c r="N20" s="796"/>
      <c r="O20" s="796"/>
      <c r="P20" s="796"/>
      <c r="Q20" s="796"/>
      <c r="R20" s="796"/>
      <c r="S20" s="796"/>
      <c r="T20" s="796"/>
      <c r="U20" s="796"/>
      <c r="V20" s="796"/>
      <c r="W20" s="796"/>
      <c r="X20" s="796"/>
      <c r="Y20" s="796"/>
      <c r="Z20" s="796"/>
      <c r="AA20" s="796"/>
      <c r="AB20" s="796"/>
      <c r="AC20" s="796"/>
    </row>
    <row r="21" spans="1:32" s="364" customFormat="1" ht="12.75" customHeight="1">
      <c r="A21" s="772" t="s">
        <v>239</v>
      </c>
      <c r="B21" s="772"/>
      <c r="C21" s="772"/>
      <c r="D21" s="772"/>
      <c r="E21" s="772"/>
      <c r="F21" s="772"/>
      <c r="G21" s="772"/>
      <c r="H21" s="772"/>
      <c r="I21" s="772"/>
      <c r="J21" s="772"/>
      <c r="K21" s="772"/>
      <c r="L21" s="772"/>
      <c r="M21" s="772"/>
      <c r="N21" s="772"/>
      <c r="O21" s="772"/>
      <c r="P21" s="772"/>
      <c r="Q21" s="772"/>
      <c r="R21" s="772"/>
      <c r="S21" s="772"/>
      <c r="T21" s="772"/>
      <c r="U21" s="772"/>
      <c r="V21" s="772"/>
      <c r="W21" s="772"/>
      <c r="X21" s="772"/>
      <c r="Y21" s="772"/>
      <c r="Z21" s="772"/>
      <c r="AA21" s="772"/>
      <c r="AB21" s="772"/>
      <c r="AC21" s="772"/>
      <c r="AD21" s="376"/>
    </row>
    <row r="22" spans="1:32" s="364" customFormat="1">
      <c r="A22" s="773" t="s">
        <v>240</v>
      </c>
      <c r="B22" s="773"/>
      <c r="C22" s="773"/>
      <c r="D22" s="773"/>
      <c r="E22" s="773"/>
      <c r="F22" s="773"/>
      <c r="G22" s="773"/>
      <c r="H22" s="773"/>
      <c r="I22" s="773"/>
      <c r="J22" s="773"/>
      <c r="K22" s="773"/>
      <c r="L22" s="773"/>
      <c r="M22" s="773"/>
      <c r="N22" s="773"/>
      <c r="O22" s="773"/>
      <c r="P22" s="773"/>
      <c r="Q22" s="773"/>
      <c r="R22" s="773"/>
      <c r="S22" s="773"/>
      <c r="T22" s="773"/>
      <c r="U22" s="773"/>
      <c r="V22" s="773"/>
      <c r="W22" s="773"/>
      <c r="X22" s="773"/>
      <c r="Y22" s="773"/>
      <c r="Z22" s="773"/>
      <c r="AA22" s="773"/>
      <c r="AB22" s="773"/>
      <c r="AC22" s="773"/>
    </row>
  </sheetData>
  <mergeCells count="60">
    <mergeCell ref="A2:AC2"/>
    <mergeCell ref="Z4:AB4"/>
    <mergeCell ref="A5:C5"/>
    <mergeCell ref="D5:AC5"/>
    <mergeCell ref="A6:C6"/>
    <mergeCell ref="D6:N6"/>
    <mergeCell ref="O6:T6"/>
    <mergeCell ref="U6:AC6"/>
    <mergeCell ref="Y7:Z8"/>
    <mergeCell ref="AA7:AC8"/>
    <mergeCell ref="AD7:AD8"/>
    <mergeCell ref="AE8:AF8"/>
    <mergeCell ref="A9:C9"/>
    <mergeCell ref="D9:AC9"/>
    <mergeCell ref="A7:C8"/>
    <mergeCell ref="D7:O8"/>
    <mergeCell ref="P7:P8"/>
    <mergeCell ref="Q7:Q8"/>
    <mergeCell ref="R7:R8"/>
    <mergeCell ref="S7:X8"/>
    <mergeCell ref="A10:C10"/>
    <mergeCell ref="D10:J10"/>
    <mergeCell ref="K10:N10"/>
    <mergeCell ref="O10:U10"/>
    <mergeCell ref="V10:AC10"/>
    <mergeCell ref="A14:A17"/>
    <mergeCell ref="B14:B15"/>
    <mergeCell ref="E14:G14"/>
    <mergeCell ref="H14:J14"/>
    <mergeCell ref="K14:Q14"/>
    <mergeCell ref="B16:B17"/>
    <mergeCell ref="AD11:AD12"/>
    <mergeCell ref="I12:M12"/>
    <mergeCell ref="N12:S12"/>
    <mergeCell ref="A13:T13"/>
    <mergeCell ref="U13:AC13"/>
    <mergeCell ref="A11:C12"/>
    <mergeCell ref="D11:H12"/>
    <mergeCell ref="I11:M11"/>
    <mergeCell ref="N11:T11"/>
    <mergeCell ref="U11:AC12"/>
    <mergeCell ref="R14:S14"/>
    <mergeCell ref="U14:AC17"/>
    <mergeCell ref="E15:G15"/>
    <mergeCell ref="H15:J15"/>
    <mergeCell ref="K15:Q15"/>
    <mergeCell ref="R15:S15"/>
    <mergeCell ref="E16:G16"/>
    <mergeCell ref="H16:J16"/>
    <mergeCell ref="K16:Q16"/>
    <mergeCell ref="R16:S16"/>
    <mergeCell ref="E17:G17"/>
    <mergeCell ref="H17:J17"/>
    <mergeCell ref="K17:Q17"/>
    <mergeCell ref="R17:S17"/>
    <mergeCell ref="A18:AC18"/>
    <mergeCell ref="A19:AC19"/>
    <mergeCell ref="A20:AC20"/>
    <mergeCell ref="A21:AC21"/>
    <mergeCell ref="A22:AC22"/>
  </mergeCells>
  <phoneticPr fontId="1"/>
  <pageMargins left="0.7" right="0.7" top="0.75" bottom="0.75" header="0.3" footer="0.3"/>
  <pageSetup paperSize="9" orientation="portrait" verticalDpi="0" r:id="rId1"/>
  <legacy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選択リスト!$D$3:$D$7</xm:f>
          </x14:formula1>
          <xm:sqref>AA7:AC8</xm:sqref>
        </x14:dataValidation>
        <x14:dataValidation type="list" allowBlank="1" showInputMessage="1" showErrorMessage="1">
          <x14:formula1>
            <xm:f>選択リスト!$W$3:$W$5</xm:f>
          </x14:formula1>
          <xm:sqref>D11:H12</xm:sqref>
        </x14:dataValidation>
        <x14:dataValidation type="list" allowBlank="1" showInputMessage="1" showErrorMessage="1">
          <x14:formula1>
            <xm:f>選択リスト!$T$3:$T$5</xm:f>
          </x14:formula1>
          <xm:sqref>U13:AC13</xm:sqref>
        </x14:dataValidation>
        <x14:dataValidation type="list" allowBlank="1" showInputMessage="1" showErrorMessage="1">
          <x14:formula1>
            <xm:f>選択リスト!$C$3:$C$10</xm:f>
          </x14:formula1>
          <xm:sqref>Q7:Q8</xm:sqref>
        </x14:dataValidation>
      </x14:dataValidations>
    </ext>
  </extLst>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CCFF"/>
  </sheetPr>
  <dimension ref="A1:AE23"/>
  <sheetViews>
    <sheetView zoomScaleNormal="100" workbookViewId="0">
      <selection activeCell="X7" sqref="X7:AC8"/>
    </sheetView>
  </sheetViews>
  <sheetFormatPr defaultRowHeight="13.5"/>
  <cols>
    <col min="1" max="1" width="4.75" customWidth="1"/>
    <col min="2" max="2" width="7.5" customWidth="1"/>
    <col min="3" max="3" width="7.125" customWidth="1"/>
    <col min="4" max="26" width="2.625" customWidth="1"/>
    <col min="27" max="27" width="4.125" customWidth="1"/>
    <col min="28" max="29" width="2.625" customWidth="1"/>
    <col min="30" max="30" width="50.625" customWidth="1"/>
    <col min="257" max="257" width="4.75" customWidth="1"/>
    <col min="258" max="258" width="7.5" customWidth="1"/>
    <col min="259" max="259" width="7.125" customWidth="1"/>
    <col min="260" max="282" width="2.625" customWidth="1"/>
    <col min="283" max="283" width="4.125" customWidth="1"/>
    <col min="284" max="285" width="2.625" customWidth="1"/>
    <col min="286" max="286" width="50.625" customWidth="1"/>
    <col min="513" max="513" width="4.75" customWidth="1"/>
    <col min="514" max="514" width="7.5" customWidth="1"/>
    <col min="515" max="515" width="7.125" customWidth="1"/>
    <col min="516" max="538" width="2.625" customWidth="1"/>
    <col min="539" max="539" width="4.125" customWidth="1"/>
    <col min="540" max="541" width="2.625" customWidth="1"/>
    <col min="542" max="542" width="50.625" customWidth="1"/>
    <col min="769" max="769" width="4.75" customWidth="1"/>
    <col min="770" max="770" width="7.5" customWidth="1"/>
    <col min="771" max="771" width="7.125" customWidth="1"/>
    <col min="772" max="794" width="2.625" customWidth="1"/>
    <col min="795" max="795" width="4.125" customWidth="1"/>
    <col min="796" max="797" width="2.625" customWidth="1"/>
    <col min="798" max="798" width="50.625" customWidth="1"/>
    <col min="1025" max="1025" width="4.75" customWidth="1"/>
    <col min="1026" max="1026" width="7.5" customWidth="1"/>
    <col min="1027" max="1027" width="7.125" customWidth="1"/>
    <col min="1028" max="1050" width="2.625" customWidth="1"/>
    <col min="1051" max="1051" width="4.125" customWidth="1"/>
    <col min="1052" max="1053" width="2.625" customWidth="1"/>
    <col min="1054" max="1054" width="50.625" customWidth="1"/>
    <col min="1281" max="1281" width="4.75" customWidth="1"/>
    <col min="1282" max="1282" width="7.5" customWidth="1"/>
    <col min="1283" max="1283" width="7.125" customWidth="1"/>
    <col min="1284" max="1306" width="2.625" customWidth="1"/>
    <col min="1307" max="1307" width="4.125" customWidth="1"/>
    <col min="1308" max="1309" width="2.625" customWidth="1"/>
    <col min="1310" max="1310" width="50.625" customWidth="1"/>
    <col min="1537" max="1537" width="4.75" customWidth="1"/>
    <col min="1538" max="1538" width="7.5" customWidth="1"/>
    <col min="1539" max="1539" width="7.125" customWidth="1"/>
    <col min="1540" max="1562" width="2.625" customWidth="1"/>
    <col min="1563" max="1563" width="4.125" customWidth="1"/>
    <col min="1564" max="1565" width="2.625" customWidth="1"/>
    <col min="1566" max="1566" width="50.625" customWidth="1"/>
    <col min="1793" max="1793" width="4.75" customWidth="1"/>
    <col min="1794" max="1794" width="7.5" customWidth="1"/>
    <col min="1795" max="1795" width="7.125" customWidth="1"/>
    <col min="1796" max="1818" width="2.625" customWidth="1"/>
    <col min="1819" max="1819" width="4.125" customWidth="1"/>
    <col min="1820" max="1821" width="2.625" customWidth="1"/>
    <col min="1822" max="1822" width="50.625" customWidth="1"/>
    <col min="2049" max="2049" width="4.75" customWidth="1"/>
    <col min="2050" max="2050" width="7.5" customWidth="1"/>
    <col min="2051" max="2051" width="7.125" customWidth="1"/>
    <col min="2052" max="2074" width="2.625" customWidth="1"/>
    <col min="2075" max="2075" width="4.125" customWidth="1"/>
    <col min="2076" max="2077" width="2.625" customWidth="1"/>
    <col min="2078" max="2078" width="50.625" customWidth="1"/>
    <col min="2305" max="2305" width="4.75" customWidth="1"/>
    <col min="2306" max="2306" width="7.5" customWidth="1"/>
    <col min="2307" max="2307" width="7.125" customWidth="1"/>
    <col min="2308" max="2330" width="2.625" customWidth="1"/>
    <col min="2331" max="2331" width="4.125" customWidth="1"/>
    <col min="2332" max="2333" width="2.625" customWidth="1"/>
    <col min="2334" max="2334" width="50.625" customWidth="1"/>
    <col min="2561" max="2561" width="4.75" customWidth="1"/>
    <col min="2562" max="2562" width="7.5" customWidth="1"/>
    <col min="2563" max="2563" width="7.125" customWidth="1"/>
    <col min="2564" max="2586" width="2.625" customWidth="1"/>
    <col min="2587" max="2587" width="4.125" customWidth="1"/>
    <col min="2588" max="2589" width="2.625" customWidth="1"/>
    <col min="2590" max="2590" width="50.625" customWidth="1"/>
    <col min="2817" max="2817" width="4.75" customWidth="1"/>
    <col min="2818" max="2818" width="7.5" customWidth="1"/>
    <col min="2819" max="2819" width="7.125" customWidth="1"/>
    <col min="2820" max="2842" width="2.625" customWidth="1"/>
    <col min="2843" max="2843" width="4.125" customWidth="1"/>
    <col min="2844" max="2845" width="2.625" customWidth="1"/>
    <col min="2846" max="2846" width="50.625" customWidth="1"/>
    <col min="3073" max="3073" width="4.75" customWidth="1"/>
    <col min="3074" max="3074" width="7.5" customWidth="1"/>
    <col min="3075" max="3075" width="7.125" customWidth="1"/>
    <col min="3076" max="3098" width="2.625" customWidth="1"/>
    <col min="3099" max="3099" width="4.125" customWidth="1"/>
    <col min="3100" max="3101" width="2.625" customWidth="1"/>
    <col min="3102" max="3102" width="50.625" customWidth="1"/>
    <col min="3329" max="3329" width="4.75" customWidth="1"/>
    <col min="3330" max="3330" width="7.5" customWidth="1"/>
    <col min="3331" max="3331" width="7.125" customWidth="1"/>
    <col min="3332" max="3354" width="2.625" customWidth="1"/>
    <col min="3355" max="3355" width="4.125" customWidth="1"/>
    <col min="3356" max="3357" width="2.625" customWidth="1"/>
    <col min="3358" max="3358" width="50.625" customWidth="1"/>
    <col min="3585" max="3585" width="4.75" customWidth="1"/>
    <col min="3586" max="3586" width="7.5" customWidth="1"/>
    <col min="3587" max="3587" width="7.125" customWidth="1"/>
    <col min="3588" max="3610" width="2.625" customWidth="1"/>
    <col min="3611" max="3611" width="4.125" customWidth="1"/>
    <col min="3612" max="3613" width="2.625" customWidth="1"/>
    <col min="3614" max="3614" width="50.625" customWidth="1"/>
    <col min="3841" max="3841" width="4.75" customWidth="1"/>
    <col min="3842" max="3842" width="7.5" customWidth="1"/>
    <col min="3843" max="3843" width="7.125" customWidth="1"/>
    <col min="3844" max="3866" width="2.625" customWidth="1"/>
    <col min="3867" max="3867" width="4.125" customWidth="1"/>
    <col min="3868" max="3869" width="2.625" customWidth="1"/>
    <col min="3870" max="3870" width="50.625" customWidth="1"/>
    <col min="4097" max="4097" width="4.75" customWidth="1"/>
    <col min="4098" max="4098" width="7.5" customWidth="1"/>
    <col min="4099" max="4099" width="7.125" customWidth="1"/>
    <col min="4100" max="4122" width="2.625" customWidth="1"/>
    <col min="4123" max="4123" width="4.125" customWidth="1"/>
    <col min="4124" max="4125" width="2.625" customWidth="1"/>
    <col min="4126" max="4126" width="50.625" customWidth="1"/>
    <col min="4353" max="4353" width="4.75" customWidth="1"/>
    <col min="4354" max="4354" width="7.5" customWidth="1"/>
    <col min="4355" max="4355" width="7.125" customWidth="1"/>
    <col min="4356" max="4378" width="2.625" customWidth="1"/>
    <col min="4379" max="4379" width="4.125" customWidth="1"/>
    <col min="4380" max="4381" width="2.625" customWidth="1"/>
    <col min="4382" max="4382" width="50.625" customWidth="1"/>
    <col min="4609" max="4609" width="4.75" customWidth="1"/>
    <col min="4610" max="4610" width="7.5" customWidth="1"/>
    <col min="4611" max="4611" width="7.125" customWidth="1"/>
    <col min="4612" max="4634" width="2.625" customWidth="1"/>
    <col min="4635" max="4635" width="4.125" customWidth="1"/>
    <col min="4636" max="4637" width="2.625" customWidth="1"/>
    <col min="4638" max="4638" width="50.625" customWidth="1"/>
    <col min="4865" max="4865" width="4.75" customWidth="1"/>
    <col min="4866" max="4866" width="7.5" customWidth="1"/>
    <col min="4867" max="4867" width="7.125" customWidth="1"/>
    <col min="4868" max="4890" width="2.625" customWidth="1"/>
    <col min="4891" max="4891" width="4.125" customWidth="1"/>
    <col min="4892" max="4893" width="2.625" customWidth="1"/>
    <col min="4894" max="4894" width="50.625" customWidth="1"/>
    <col min="5121" max="5121" width="4.75" customWidth="1"/>
    <col min="5122" max="5122" width="7.5" customWidth="1"/>
    <col min="5123" max="5123" width="7.125" customWidth="1"/>
    <col min="5124" max="5146" width="2.625" customWidth="1"/>
    <col min="5147" max="5147" width="4.125" customWidth="1"/>
    <col min="5148" max="5149" width="2.625" customWidth="1"/>
    <col min="5150" max="5150" width="50.625" customWidth="1"/>
    <col min="5377" max="5377" width="4.75" customWidth="1"/>
    <col min="5378" max="5378" width="7.5" customWidth="1"/>
    <col min="5379" max="5379" width="7.125" customWidth="1"/>
    <col min="5380" max="5402" width="2.625" customWidth="1"/>
    <col min="5403" max="5403" width="4.125" customWidth="1"/>
    <col min="5404" max="5405" width="2.625" customWidth="1"/>
    <col min="5406" max="5406" width="50.625" customWidth="1"/>
    <col min="5633" max="5633" width="4.75" customWidth="1"/>
    <col min="5634" max="5634" width="7.5" customWidth="1"/>
    <col min="5635" max="5635" width="7.125" customWidth="1"/>
    <col min="5636" max="5658" width="2.625" customWidth="1"/>
    <col min="5659" max="5659" width="4.125" customWidth="1"/>
    <col min="5660" max="5661" width="2.625" customWidth="1"/>
    <col min="5662" max="5662" width="50.625" customWidth="1"/>
    <col min="5889" max="5889" width="4.75" customWidth="1"/>
    <col min="5890" max="5890" width="7.5" customWidth="1"/>
    <col min="5891" max="5891" width="7.125" customWidth="1"/>
    <col min="5892" max="5914" width="2.625" customWidth="1"/>
    <col min="5915" max="5915" width="4.125" customWidth="1"/>
    <col min="5916" max="5917" width="2.625" customWidth="1"/>
    <col min="5918" max="5918" width="50.625" customWidth="1"/>
    <col min="6145" max="6145" width="4.75" customWidth="1"/>
    <col min="6146" max="6146" width="7.5" customWidth="1"/>
    <col min="6147" max="6147" width="7.125" customWidth="1"/>
    <col min="6148" max="6170" width="2.625" customWidth="1"/>
    <col min="6171" max="6171" width="4.125" customWidth="1"/>
    <col min="6172" max="6173" width="2.625" customWidth="1"/>
    <col min="6174" max="6174" width="50.625" customWidth="1"/>
    <col min="6401" max="6401" width="4.75" customWidth="1"/>
    <col min="6402" max="6402" width="7.5" customWidth="1"/>
    <col min="6403" max="6403" width="7.125" customWidth="1"/>
    <col min="6404" max="6426" width="2.625" customWidth="1"/>
    <col min="6427" max="6427" width="4.125" customWidth="1"/>
    <col min="6428" max="6429" width="2.625" customWidth="1"/>
    <col min="6430" max="6430" width="50.625" customWidth="1"/>
    <col min="6657" max="6657" width="4.75" customWidth="1"/>
    <col min="6658" max="6658" width="7.5" customWidth="1"/>
    <col min="6659" max="6659" width="7.125" customWidth="1"/>
    <col min="6660" max="6682" width="2.625" customWidth="1"/>
    <col min="6683" max="6683" width="4.125" customWidth="1"/>
    <col min="6684" max="6685" width="2.625" customWidth="1"/>
    <col min="6686" max="6686" width="50.625" customWidth="1"/>
    <col min="6913" max="6913" width="4.75" customWidth="1"/>
    <col min="6914" max="6914" width="7.5" customWidth="1"/>
    <col min="6915" max="6915" width="7.125" customWidth="1"/>
    <col min="6916" max="6938" width="2.625" customWidth="1"/>
    <col min="6939" max="6939" width="4.125" customWidth="1"/>
    <col min="6940" max="6941" width="2.625" customWidth="1"/>
    <col min="6942" max="6942" width="50.625" customWidth="1"/>
    <col min="7169" max="7169" width="4.75" customWidth="1"/>
    <col min="7170" max="7170" width="7.5" customWidth="1"/>
    <col min="7171" max="7171" width="7.125" customWidth="1"/>
    <col min="7172" max="7194" width="2.625" customWidth="1"/>
    <col min="7195" max="7195" width="4.125" customWidth="1"/>
    <col min="7196" max="7197" width="2.625" customWidth="1"/>
    <col min="7198" max="7198" width="50.625" customWidth="1"/>
    <col min="7425" max="7425" width="4.75" customWidth="1"/>
    <col min="7426" max="7426" width="7.5" customWidth="1"/>
    <col min="7427" max="7427" width="7.125" customWidth="1"/>
    <col min="7428" max="7450" width="2.625" customWidth="1"/>
    <col min="7451" max="7451" width="4.125" customWidth="1"/>
    <col min="7452" max="7453" width="2.625" customWidth="1"/>
    <col min="7454" max="7454" width="50.625" customWidth="1"/>
    <col min="7681" max="7681" width="4.75" customWidth="1"/>
    <col min="7682" max="7682" width="7.5" customWidth="1"/>
    <col min="7683" max="7683" width="7.125" customWidth="1"/>
    <col min="7684" max="7706" width="2.625" customWidth="1"/>
    <col min="7707" max="7707" width="4.125" customWidth="1"/>
    <col min="7708" max="7709" width="2.625" customWidth="1"/>
    <col min="7710" max="7710" width="50.625" customWidth="1"/>
    <col min="7937" max="7937" width="4.75" customWidth="1"/>
    <col min="7938" max="7938" width="7.5" customWidth="1"/>
    <col min="7939" max="7939" width="7.125" customWidth="1"/>
    <col min="7940" max="7962" width="2.625" customWidth="1"/>
    <col min="7963" max="7963" width="4.125" customWidth="1"/>
    <col min="7964" max="7965" width="2.625" customWidth="1"/>
    <col min="7966" max="7966" width="50.625" customWidth="1"/>
    <col min="8193" max="8193" width="4.75" customWidth="1"/>
    <col min="8194" max="8194" width="7.5" customWidth="1"/>
    <col min="8195" max="8195" width="7.125" customWidth="1"/>
    <col min="8196" max="8218" width="2.625" customWidth="1"/>
    <col min="8219" max="8219" width="4.125" customWidth="1"/>
    <col min="8220" max="8221" width="2.625" customWidth="1"/>
    <col min="8222" max="8222" width="50.625" customWidth="1"/>
    <col min="8449" max="8449" width="4.75" customWidth="1"/>
    <col min="8450" max="8450" width="7.5" customWidth="1"/>
    <col min="8451" max="8451" width="7.125" customWidth="1"/>
    <col min="8452" max="8474" width="2.625" customWidth="1"/>
    <col min="8475" max="8475" width="4.125" customWidth="1"/>
    <col min="8476" max="8477" width="2.625" customWidth="1"/>
    <col min="8478" max="8478" width="50.625" customWidth="1"/>
    <col min="8705" max="8705" width="4.75" customWidth="1"/>
    <col min="8706" max="8706" width="7.5" customWidth="1"/>
    <col min="8707" max="8707" width="7.125" customWidth="1"/>
    <col min="8708" max="8730" width="2.625" customWidth="1"/>
    <col min="8731" max="8731" width="4.125" customWidth="1"/>
    <col min="8732" max="8733" width="2.625" customWidth="1"/>
    <col min="8734" max="8734" width="50.625" customWidth="1"/>
    <col min="8961" max="8961" width="4.75" customWidth="1"/>
    <col min="8962" max="8962" width="7.5" customWidth="1"/>
    <col min="8963" max="8963" width="7.125" customWidth="1"/>
    <col min="8964" max="8986" width="2.625" customWidth="1"/>
    <col min="8987" max="8987" width="4.125" customWidth="1"/>
    <col min="8988" max="8989" width="2.625" customWidth="1"/>
    <col min="8990" max="8990" width="50.625" customWidth="1"/>
    <col min="9217" max="9217" width="4.75" customWidth="1"/>
    <col min="9218" max="9218" width="7.5" customWidth="1"/>
    <col min="9219" max="9219" width="7.125" customWidth="1"/>
    <col min="9220" max="9242" width="2.625" customWidth="1"/>
    <col min="9243" max="9243" width="4.125" customWidth="1"/>
    <col min="9244" max="9245" width="2.625" customWidth="1"/>
    <col min="9246" max="9246" width="50.625" customWidth="1"/>
    <col min="9473" max="9473" width="4.75" customWidth="1"/>
    <col min="9474" max="9474" width="7.5" customWidth="1"/>
    <col min="9475" max="9475" width="7.125" customWidth="1"/>
    <col min="9476" max="9498" width="2.625" customWidth="1"/>
    <col min="9499" max="9499" width="4.125" customWidth="1"/>
    <col min="9500" max="9501" width="2.625" customWidth="1"/>
    <col min="9502" max="9502" width="50.625" customWidth="1"/>
    <col min="9729" max="9729" width="4.75" customWidth="1"/>
    <col min="9730" max="9730" width="7.5" customWidth="1"/>
    <col min="9731" max="9731" width="7.125" customWidth="1"/>
    <col min="9732" max="9754" width="2.625" customWidth="1"/>
    <col min="9755" max="9755" width="4.125" customWidth="1"/>
    <col min="9756" max="9757" width="2.625" customWidth="1"/>
    <col min="9758" max="9758" width="50.625" customWidth="1"/>
    <col min="9985" max="9985" width="4.75" customWidth="1"/>
    <col min="9986" max="9986" width="7.5" customWidth="1"/>
    <col min="9987" max="9987" width="7.125" customWidth="1"/>
    <col min="9988" max="10010" width="2.625" customWidth="1"/>
    <col min="10011" max="10011" width="4.125" customWidth="1"/>
    <col min="10012" max="10013" width="2.625" customWidth="1"/>
    <col min="10014" max="10014" width="50.625" customWidth="1"/>
    <col min="10241" max="10241" width="4.75" customWidth="1"/>
    <col min="10242" max="10242" width="7.5" customWidth="1"/>
    <col min="10243" max="10243" width="7.125" customWidth="1"/>
    <col min="10244" max="10266" width="2.625" customWidth="1"/>
    <col min="10267" max="10267" width="4.125" customWidth="1"/>
    <col min="10268" max="10269" width="2.625" customWidth="1"/>
    <col min="10270" max="10270" width="50.625" customWidth="1"/>
    <col min="10497" max="10497" width="4.75" customWidth="1"/>
    <col min="10498" max="10498" width="7.5" customWidth="1"/>
    <col min="10499" max="10499" width="7.125" customWidth="1"/>
    <col min="10500" max="10522" width="2.625" customWidth="1"/>
    <col min="10523" max="10523" width="4.125" customWidth="1"/>
    <col min="10524" max="10525" width="2.625" customWidth="1"/>
    <col min="10526" max="10526" width="50.625" customWidth="1"/>
    <col min="10753" max="10753" width="4.75" customWidth="1"/>
    <col min="10754" max="10754" width="7.5" customWidth="1"/>
    <col min="10755" max="10755" width="7.125" customWidth="1"/>
    <col min="10756" max="10778" width="2.625" customWidth="1"/>
    <col min="10779" max="10779" width="4.125" customWidth="1"/>
    <col min="10780" max="10781" width="2.625" customWidth="1"/>
    <col min="10782" max="10782" width="50.625" customWidth="1"/>
    <col min="11009" max="11009" width="4.75" customWidth="1"/>
    <col min="11010" max="11010" width="7.5" customWidth="1"/>
    <col min="11011" max="11011" width="7.125" customWidth="1"/>
    <col min="11012" max="11034" width="2.625" customWidth="1"/>
    <col min="11035" max="11035" width="4.125" customWidth="1"/>
    <col min="11036" max="11037" width="2.625" customWidth="1"/>
    <col min="11038" max="11038" width="50.625" customWidth="1"/>
    <col min="11265" max="11265" width="4.75" customWidth="1"/>
    <col min="11266" max="11266" width="7.5" customWidth="1"/>
    <col min="11267" max="11267" width="7.125" customWidth="1"/>
    <col min="11268" max="11290" width="2.625" customWidth="1"/>
    <col min="11291" max="11291" width="4.125" customWidth="1"/>
    <col min="11292" max="11293" width="2.625" customWidth="1"/>
    <col min="11294" max="11294" width="50.625" customWidth="1"/>
    <col min="11521" max="11521" width="4.75" customWidth="1"/>
    <col min="11522" max="11522" width="7.5" customWidth="1"/>
    <col min="11523" max="11523" width="7.125" customWidth="1"/>
    <col min="11524" max="11546" width="2.625" customWidth="1"/>
    <col min="11547" max="11547" width="4.125" customWidth="1"/>
    <col min="11548" max="11549" width="2.625" customWidth="1"/>
    <col min="11550" max="11550" width="50.625" customWidth="1"/>
    <col min="11777" max="11777" width="4.75" customWidth="1"/>
    <col min="11778" max="11778" width="7.5" customWidth="1"/>
    <col min="11779" max="11779" width="7.125" customWidth="1"/>
    <col min="11780" max="11802" width="2.625" customWidth="1"/>
    <col min="11803" max="11803" width="4.125" customWidth="1"/>
    <col min="11804" max="11805" width="2.625" customWidth="1"/>
    <col min="11806" max="11806" width="50.625" customWidth="1"/>
    <col min="12033" max="12033" width="4.75" customWidth="1"/>
    <col min="12034" max="12034" width="7.5" customWidth="1"/>
    <col min="12035" max="12035" width="7.125" customWidth="1"/>
    <col min="12036" max="12058" width="2.625" customWidth="1"/>
    <col min="12059" max="12059" width="4.125" customWidth="1"/>
    <col min="12060" max="12061" width="2.625" customWidth="1"/>
    <col min="12062" max="12062" width="50.625" customWidth="1"/>
    <col min="12289" max="12289" width="4.75" customWidth="1"/>
    <col min="12290" max="12290" width="7.5" customWidth="1"/>
    <col min="12291" max="12291" width="7.125" customWidth="1"/>
    <col min="12292" max="12314" width="2.625" customWidth="1"/>
    <col min="12315" max="12315" width="4.125" customWidth="1"/>
    <col min="12316" max="12317" width="2.625" customWidth="1"/>
    <col min="12318" max="12318" width="50.625" customWidth="1"/>
    <col min="12545" max="12545" width="4.75" customWidth="1"/>
    <col min="12546" max="12546" width="7.5" customWidth="1"/>
    <col min="12547" max="12547" width="7.125" customWidth="1"/>
    <col min="12548" max="12570" width="2.625" customWidth="1"/>
    <col min="12571" max="12571" width="4.125" customWidth="1"/>
    <col min="12572" max="12573" width="2.625" customWidth="1"/>
    <col min="12574" max="12574" width="50.625" customWidth="1"/>
    <col min="12801" max="12801" width="4.75" customWidth="1"/>
    <col min="12802" max="12802" width="7.5" customWidth="1"/>
    <col min="12803" max="12803" width="7.125" customWidth="1"/>
    <col min="12804" max="12826" width="2.625" customWidth="1"/>
    <col min="12827" max="12827" width="4.125" customWidth="1"/>
    <col min="12828" max="12829" width="2.625" customWidth="1"/>
    <col min="12830" max="12830" width="50.625" customWidth="1"/>
    <col min="13057" max="13057" width="4.75" customWidth="1"/>
    <col min="13058" max="13058" width="7.5" customWidth="1"/>
    <col min="13059" max="13059" width="7.125" customWidth="1"/>
    <col min="13060" max="13082" width="2.625" customWidth="1"/>
    <col min="13083" max="13083" width="4.125" customWidth="1"/>
    <col min="13084" max="13085" width="2.625" customWidth="1"/>
    <col min="13086" max="13086" width="50.625" customWidth="1"/>
    <col min="13313" max="13313" width="4.75" customWidth="1"/>
    <col min="13314" max="13314" width="7.5" customWidth="1"/>
    <col min="13315" max="13315" width="7.125" customWidth="1"/>
    <col min="13316" max="13338" width="2.625" customWidth="1"/>
    <col min="13339" max="13339" width="4.125" customWidth="1"/>
    <col min="13340" max="13341" width="2.625" customWidth="1"/>
    <col min="13342" max="13342" width="50.625" customWidth="1"/>
    <col min="13569" max="13569" width="4.75" customWidth="1"/>
    <col min="13570" max="13570" width="7.5" customWidth="1"/>
    <col min="13571" max="13571" width="7.125" customWidth="1"/>
    <col min="13572" max="13594" width="2.625" customWidth="1"/>
    <col min="13595" max="13595" width="4.125" customWidth="1"/>
    <col min="13596" max="13597" width="2.625" customWidth="1"/>
    <col min="13598" max="13598" width="50.625" customWidth="1"/>
    <col min="13825" max="13825" width="4.75" customWidth="1"/>
    <col min="13826" max="13826" width="7.5" customWidth="1"/>
    <col min="13827" max="13827" width="7.125" customWidth="1"/>
    <col min="13828" max="13850" width="2.625" customWidth="1"/>
    <col min="13851" max="13851" width="4.125" customWidth="1"/>
    <col min="13852" max="13853" width="2.625" customWidth="1"/>
    <col min="13854" max="13854" width="50.625" customWidth="1"/>
    <col min="14081" max="14081" width="4.75" customWidth="1"/>
    <col min="14082" max="14082" width="7.5" customWidth="1"/>
    <col min="14083" max="14083" width="7.125" customWidth="1"/>
    <col min="14084" max="14106" width="2.625" customWidth="1"/>
    <col min="14107" max="14107" width="4.125" customWidth="1"/>
    <col min="14108" max="14109" width="2.625" customWidth="1"/>
    <col min="14110" max="14110" width="50.625" customWidth="1"/>
    <col min="14337" max="14337" width="4.75" customWidth="1"/>
    <col min="14338" max="14338" width="7.5" customWidth="1"/>
    <col min="14339" max="14339" width="7.125" customWidth="1"/>
    <col min="14340" max="14362" width="2.625" customWidth="1"/>
    <col min="14363" max="14363" width="4.125" customWidth="1"/>
    <col min="14364" max="14365" width="2.625" customWidth="1"/>
    <col min="14366" max="14366" width="50.625" customWidth="1"/>
    <col min="14593" max="14593" width="4.75" customWidth="1"/>
    <col min="14594" max="14594" width="7.5" customWidth="1"/>
    <col min="14595" max="14595" width="7.125" customWidth="1"/>
    <col min="14596" max="14618" width="2.625" customWidth="1"/>
    <col min="14619" max="14619" width="4.125" customWidth="1"/>
    <col min="14620" max="14621" width="2.625" customWidth="1"/>
    <col min="14622" max="14622" width="50.625" customWidth="1"/>
    <col min="14849" max="14849" width="4.75" customWidth="1"/>
    <col min="14850" max="14850" width="7.5" customWidth="1"/>
    <col min="14851" max="14851" width="7.125" customWidth="1"/>
    <col min="14852" max="14874" width="2.625" customWidth="1"/>
    <col min="14875" max="14875" width="4.125" customWidth="1"/>
    <col min="14876" max="14877" width="2.625" customWidth="1"/>
    <col min="14878" max="14878" width="50.625" customWidth="1"/>
    <col min="15105" max="15105" width="4.75" customWidth="1"/>
    <col min="15106" max="15106" width="7.5" customWidth="1"/>
    <col min="15107" max="15107" width="7.125" customWidth="1"/>
    <col min="15108" max="15130" width="2.625" customWidth="1"/>
    <col min="15131" max="15131" width="4.125" customWidth="1"/>
    <col min="15132" max="15133" width="2.625" customWidth="1"/>
    <col min="15134" max="15134" width="50.625" customWidth="1"/>
    <col min="15361" max="15361" width="4.75" customWidth="1"/>
    <col min="15362" max="15362" width="7.5" customWidth="1"/>
    <col min="15363" max="15363" width="7.125" customWidth="1"/>
    <col min="15364" max="15386" width="2.625" customWidth="1"/>
    <col min="15387" max="15387" width="4.125" customWidth="1"/>
    <col min="15388" max="15389" width="2.625" customWidth="1"/>
    <col min="15390" max="15390" width="50.625" customWidth="1"/>
    <col min="15617" max="15617" width="4.75" customWidth="1"/>
    <col min="15618" max="15618" width="7.5" customWidth="1"/>
    <col min="15619" max="15619" width="7.125" customWidth="1"/>
    <col min="15620" max="15642" width="2.625" customWidth="1"/>
    <col min="15643" max="15643" width="4.125" customWidth="1"/>
    <col min="15644" max="15645" width="2.625" customWidth="1"/>
    <col min="15646" max="15646" width="50.625" customWidth="1"/>
    <col min="15873" max="15873" width="4.75" customWidth="1"/>
    <col min="15874" max="15874" width="7.5" customWidth="1"/>
    <col min="15875" max="15875" width="7.125" customWidth="1"/>
    <col min="15876" max="15898" width="2.625" customWidth="1"/>
    <col min="15899" max="15899" width="4.125" customWidth="1"/>
    <col min="15900" max="15901" width="2.625" customWidth="1"/>
    <col min="15902" max="15902" width="50.625" customWidth="1"/>
    <col min="16129" max="16129" width="4.75" customWidth="1"/>
    <col min="16130" max="16130" width="7.5" customWidth="1"/>
    <col min="16131" max="16131" width="7.125" customWidth="1"/>
    <col min="16132" max="16154" width="2.625" customWidth="1"/>
    <col min="16155" max="16155" width="4.125" customWidth="1"/>
    <col min="16156" max="16157" width="2.625" customWidth="1"/>
    <col min="16158" max="16158" width="50.625" customWidth="1"/>
  </cols>
  <sheetData>
    <row r="1" spans="1:31" s="364" customFormat="1" ht="21" customHeight="1">
      <c r="AC1" s="365" t="s">
        <v>689</v>
      </c>
      <c r="AD1" s="365"/>
    </row>
    <row r="2" spans="1:31" s="364" customFormat="1" ht="27" customHeight="1">
      <c r="A2" s="856" t="s">
        <v>777</v>
      </c>
      <c r="B2" s="856"/>
      <c r="C2" s="856"/>
      <c r="D2" s="856"/>
      <c r="E2" s="856"/>
      <c r="F2" s="856"/>
      <c r="G2" s="856"/>
      <c r="H2" s="856"/>
      <c r="I2" s="856"/>
      <c r="J2" s="856"/>
      <c r="K2" s="856"/>
      <c r="L2" s="856"/>
      <c r="M2" s="856"/>
      <c r="N2" s="856"/>
      <c r="O2" s="856"/>
      <c r="P2" s="856"/>
      <c r="Q2" s="856"/>
      <c r="R2" s="856"/>
      <c r="S2" s="856"/>
      <c r="T2" s="856"/>
      <c r="U2" s="856"/>
      <c r="V2" s="856"/>
      <c r="W2" s="856"/>
      <c r="X2" s="856"/>
      <c r="Y2" s="856"/>
      <c r="Z2" s="856"/>
      <c r="AA2" s="856"/>
      <c r="AB2" s="856"/>
      <c r="AC2" s="856"/>
      <c r="AD2" s="366"/>
    </row>
    <row r="3" spans="1:31" s="364" customFormat="1" ht="14.1" customHeight="1"/>
    <row r="4" spans="1:31" s="364" customFormat="1" ht="20.100000000000001" customHeight="1" thickBot="1">
      <c r="A4" s="367"/>
      <c r="B4" s="367"/>
      <c r="C4" s="367"/>
      <c r="D4" s="367"/>
      <c r="E4" s="367"/>
      <c r="F4" s="367"/>
      <c r="G4" s="367"/>
      <c r="H4" s="367"/>
      <c r="I4" s="367"/>
      <c r="J4" s="367"/>
      <c r="K4" s="367"/>
      <c r="L4" s="367"/>
      <c r="M4" s="367"/>
      <c r="N4" s="367"/>
      <c r="O4" s="367"/>
      <c r="P4" s="367"/>
      <c r="Q4" s="367"/>
      <c r="R4" s="367"/>
      <c r="S4" s="367"/>
      <c r="T4" s="367"/>
      <c r="U4" s="367"/>
      <c r="V4" s="367"/>
      <c r="W4" s="367"/>
      <c r="X4" s="373"/>
      <c r="Y4" s="373"/>
      <c r="Z4" s="367"/>
      <c r="AA4" s="367"/>
      <c r="AB4" s="367"/>
      <c r="AC4" s="369"/>
      <c r="AD4" s="369"/>
    </row>
    <row r="5" spans="1:31" s="364" customFormat="1" ht="35.25" customHeight="1">
      <c r="A5" s="859" t="s">
        <v>199</v>
      </c>
      <c r="B5" s="860"/>
      <c r="C5" s="860"/>
      <c r="D5" s="861" t="str">
        <f>IF('調査票（水道水）'!D5="","",'調査票（水道水）'!D5)</f>
        <v/>
      </c>
      <c r="E5" s="862"/>
      <c r="F5" s="862"/>
      <c r="G5" s="862"/>
      <c r="H5" s="862"/>
      <c r="I5" s="862"/>
      <c r="J5" s="862"/>
      <c r="K5" s="862"/>
      <c r="L5" s="862"/>
      <c r="M5" s="862"/>
      <c r="N5" s="862"/>
      <c r="O5" s="862"/>
      <c r="P5" s="862"/>
      <c r="Q5" s="862"/>
      <c r="R5" s="862"/>
      <c r="S5" s="862"/>
      <c r="T5" s="862"/>
      <c r="U5" s="862"/>
      <c r="V5" s="862"/>
      <c r="W5" s="862"/>
      <c r="X5" s="862"/>
      <c r="Y5" s="862"/>
      <c r="Z5" s="862"/>
      <c r="AA5" s="862"/>
      <c r="AB5" s="862"/>
      <c r="AC5" s="863"/>
      <c r="AD5" s="630" t="s">
        <v>880</v>
      </c>
    </row>
    <row r="6" spans="1:31" s="364" customFormat="1" ht="35.25" customHeight="1">
      <c r="A6" s="864" t="s">
        <v>437</v>
      </c>
      <c r="B6" s="865"/>
      <c r="C6" s="866"/>
      <c r="D6" s="867"/>
      <c r="E6" s="868"/>
      <c r="F6" s="868"/>
      <c r="G6" s="868"/>
      <c r="H6" s="868"/>
      <c r="I6" s="868"/>
      <c r="J6" s="868"/>
      <c r="K6" s="868"/>
      <c r="L6" s="868"/>
      <c r="M6" s="868"/>
      <c r="N6" s="869"/>
      <c r="O6" s="766" t="s">
        <v>201</v>
      </c>
      <c r="P6" s="767"/>
      <c r="Q6" s="767"/>
      <c r="R6" s="767"/>
      <c r="S6" s="767"/>
      <c r="T6" s="768"/>
      <c r="U6" s="870"/>
      <c r="V6" s="769"/>
      <c r="W6" s="769"/>
      <c r="X6" s="769"/>
      <c r="Y6" s="769"/>
      <c r="Z6" s="769"/>
      <c r="AA6" s="769"/>
      <c r="AB6" s="769"/>
      <c r="AC6" s="871"/>
      <c r="AD6" s="641"/>
    </row>
    <row r="7" spans="1:31" s="364" customFormat="1" ht="17.25" customHeight="1">
      <c r="A7" s="917" t="s">
        <v>202</v>
      </c>
      <c r="B7" s="918"/>
      <c r="C7" s="918"/>
      <c r="D7" s="774"/>
      <c r="E7" s="775"/>
      <c r="F7" s="775"/>
      <c r="G7" s="775"/>
      <c r="H7" s="775"/>
      <c r="I7" s="775"/>
      <c r="J7" s="775"/>
      <c r="K7" s="775"/>
      <c r="L7" s="775"/>
      <c r="M7" s="775"/>
      <c r="N7" s="775"/>
      <c r="O7" s="775"/>
      <c r="P7" s="751" t="s">
        <v>197</v>
      </c>
      <c r="Q7" s="754"/>
      <c r="R7" s="1204"/>
      <c r="S7" s="1336" t="s">
        <v>198</v>
      </c>
      <c r="T7" s="1337"/>
      <c r="U7" s="933" t="s">
        <v>247</v>
      </c>
      <c r="V7" s="934"/>
      <c r="W7" s="935"/>
      <c r="X7" s="830"/>
      <c r="Y7" s="754"/>
      <c r="Z7" s="754"/>
      <c r="AA7" s="754"/>
      <c r="AB7" s="754"/>
      <c r="AC7" s="831"/>
      <c r="AD7" s="896" t="s">
        <v>761</v>
      </c>
    </row>
    <row r="8" spans="1:31" s="364" customFormat="1" ht="17.25" customHeight="1">
      <c r="A8" s="1165"/>
      <c r="B8" s="1166"/>
      <c r="C8" s="1166"/>
      <c r="D8" s="776"/>
      <c r="E8" s="777"/>
      <c r="F8" s="777"/>
      <c r="G8" s="777"/>
      <c r="H8" s="777"/>
      <c r="I8" s="777"/>
      <c r="J8" s="777"/>
      <c r="K8" s="777"/>
      <c r="L8" s="777"/>
      <c r="M8" s="777"/>
      <c r="N8" s="777"/>
      <c r="O8" s="777"/>
      <c r="P8" s="753"/>
      <c r="Q8" s="755"/>
      <c r="R8" s="1206"/>
      <c r="S8" s="1338"/>
      <c r="T8" s="1339"/>
      <c r="U8" s="936"/>
      <c r="V8" s="937"/>
      <c r="W8" s="938"/>
      <c r="X8" s="891"/>
      <c r="Y8" s="755"/>
      <c r="Z8" s="755"/>
      <c r="AA8" s="755"/>
      <c r="AB8" s="755"/>
      <c r="AC8" s="892"/>
      <c r="AD8" s="897"/>
    </row>
    <row r="9" spans="1:31" s="364" customFormat="1" ht="35.25" customHeight="1">
      <c r="A9" s="1033" t="s">
        <v>440</v>
      </c>
      <c r="B9" s="1034"/>
      <c r="C9" s="1035"/>
      <c r="D9" s="763"/>
      <c r="E9" s="764"/>
      <c r="F9" s="764"/>
      <c r="G9" s="764"/>
      <c r="H9" s="764"/>
      <c r="I9" s="764"/>
      <c r="J9" s="764"/>
      <c r="K9" s="764"/>
      <c r="L9" s="764"/>
      <c r="M9" s="764"/>
      <c r="N9" s="764"/>
      <c r="O9" s="764"/>
      <c r="P9" s="764"/>
      <c r="Q9" s="764"/>
      <c r="R9" s="764"/>
      <c r="S9" s="764"/>
      <c r="T9" s="764"/>
      <c r="U9" s="764"/>
      <c r="V9" s="764"/>
      <c r="W9" s="764"/>
      <c r="X9" s="764"/>
      <c r="Y9" s="764"/>
      <c r="Z9" s="764"/>
      <c r="AA9" s="764"/>
      <c r="AB9" s="764"/>
      <c r="AC9" s="1210"/>
      <c r="AD9" s="645"/>
    </row>
    <row r="10" spans="1:31" s="364" customFormat="1" ht="35.25" customHeight="1">
      <c r="A10" s="1033" t="s">
        <v>441</v>
      </c>
      <c r="B10" s="1034"/>
      <c r="C10" s="1035"/>
      <c r="D10" s="763"/>
      <c r="E10" s="764"/>
      <c r="F10" s="764"/>
      <c r="G10" s="764"/>
      <c r="H10" s="764"/>
      <c r="I10" s="764"/>
      <c r="J10" s="764"/>
      <c r="K10" s="764" t="s">
        <v>442</v>
      </c>
      <c r="L10" s="764"/>
      <c r="M10" s="764"/>
      <c r="N10" s="764"/>
      <c r="O10" s="764"/>
      <c r="P10" s="764"/>
      <c r="Q10" s="764"/>
      <c r="R10" s="764"/>
      <c r="S10" s="764"/>
      <c r="T10" s="764"/>
      <c r="U10" s="764"/>
      <c r="V10" s="1211" t="s">
        <v>443</v>
      </c>
      <c r="W10" s="1211"/>
      <c r="X10" s="1211"/>
      <c r="Y10" s="1211"/>
      <c r="Z10" s="1211"/>
      <c r="AA10" s="1211"/>
      <c r="AB10" s="1211"/>
      <c r="AC10" s="1212"/>
      <c r="AD10" s="645"/>
    </row>
    <row r="11" spans="1:31" s="364" customFormat="1" ht="35.25" customHeight="1">
      <c r="A11" s="1356" t="s">
        <v>690</v>
      </c>
      <c r="B11" s="1357"/>
      <c r="C11" s="1358"/>
      <c r="D11" s="870"/>
      <c r="E11" s="769"/>
      <c r="F11" s="769"/>
      <c r="G11" s="769"/>
      <c r="H11" s="769"/>
      <c r="I11" s="769"/>
      <c r="J11" s="769"/>
      <c r="K11" s="769"/>
      <c r="L11" s="1231" t="s">
        <v>205</v>
      </c>
      <c r="M11" s="1231"/>
      <c r="N11" s="1340"/>
      <c r="O11" s="1341" t="s">
        <v>691</v>
      </c>
      <c r="P11" s="1034"/>
      <c r="Q11" s="1034"/>
      <c r="R11" s="1034"/>
      <c r="S11" s="1034"/>
      <c r="T11" s="1035"/>
      <c r="U11" s="870"/>
      <c r="V11" s="769"/>
      <c r="W11" s="769"/>
      <c r="X11" s="769"/>
      <c r="Y11" s="769"/>
      <c r="Z11" s="769"/>
      <c r="AA11" s="769"/>
      <c r="AB11" s="931" t="s">
        <v>475</v>
      </c>
      <c r="AC11" s="1045"/>
      <c r="AD11" s="632"/>
    </row>
    <row r="12" spans="1:31" s="364" customFormat="1" ht="35.25" customHeight="1">
      <c r="A12" s="1165" t="s">
        <v>638</v>
      </c>
      <c r="B12" s="1166"/>
      <c r="C12" s="1166"/>
      <c r="D12" s="870"/>
      <c r="E12" s="769"/>
      <c r="F12" s="769"/>
      <c r="G12" s="769"/>
      <c r="H12" s="769"/>
      <c r="I12" s="769"/>
      <c r="J12" s="769"/>
      <c r="K12" s="769"/>
      <c r="L12" s="769"/>
      <c r="M12" s="769"/>
      <c r="N12" s="769"/>
      <c r="O12" s="769"/>
      <c r="P12" s="769"/>
      <c r="Q12" s="769"/>
      <c r="R12" s="769"/>
      <c r="S12" s="412" t="s">
        <v>197</v>
      </c>
      <c r="T12" s="769"/>
      <c r="U12" s="769"/>
      <c r="V12" s="769"/>
      <c r="W12" s="769"/>
      <c r="X12" s="769"/>
      <c r="Y12" s="769"/>
      <c r="Z12" s="769"/>
      <c r="AA12" s="769"/>
      <c r="AB12" s="769"/>
      <c r="AC12" s="487" t="s">
        <v>198</v>
      </c>
      <c r="AD12" s="645" t="s">
        <v>242</v>
      </c>
    </row>
    <row r="13" spans="1:31" s="364" customFormat="1" ht="35.25" customHeight="1" thickBot="1">
      <c r="A13" s="1345" t="s">
        <v>692</v>
      </c>
      <c r="B13" s="1346"/>
      <c r="C13" s="1346"/>
      <c r="D13" s="1359"/>
      <c r="E13" s="1360"/>
      <c r="F13" s="1360"/>
      <c r="G13" s="1360"/>
      <c r="H13" s="1360"/>
      <c r="I13" s="1360"/>
      <c r="J13" s="1360"/>
      <c r="K13" s="1360"/>
      <c r="L13" s="1360"/>
      <c r="M13" s="1360"/>
      <c r="N13" s="1360"/>
      <c r="O13" s="1360"/>
      <c r="P13" s="1360"/>
      <c r="Q13" s="1360"/>
      <c r="R13" s="1360"/>
      <c r="S13" s="488" t="s">
        <v>197</v>
      </c>
      <c r="T13" s="1361"/>
      <c r="U13" s="1362"/>
      <c r="V13" s="1362"/>
      <c r="W13" s="1362"/>
      <c r="X13" s="1362"/>
      <c r="Y13" s="1362"/>
      <c r="Z13" s="1362"/>
      <c r="AA13" s="1362"/>
      <c r="AB13" s="1362"/>
      <c r="AC13" s="492" t="s">
        <v>198</v>
      </c>
      <c r="AD13" s="645" t="s">
        <v>242</v>
      </c>
    </row>
    <row r="14" spans="1:31" s="364" customFormat="1" ht="61.5" customHeight="1" thickTop="1" thickBot="1">
      <c r="A14" s="1347" t="s">
        <v>405</v>
      </c>
      <c r="B14" s="1348"/>
      <c r="C14" s="1348"/>
      <c r="D14" s="1349"/>
      <c r="E14" s="1350"/>
      <c r="F14" s="1350"/>
      <c r="G14" s="1350"/>
      <c r="H14" s="1350"/>
      <c r="I14" s="1350"/>
      <c r="J14" s="1350"/>
      <c r="K14" s="1350"/>
      <c r="L14" s="490" t="s">
        <v>197</v>
      </c>
      <c r="M14" s="1351"/>
      <c r="N14" s="1352"/>
      <c r="O14" s="1352"/>
      <c r="P14" s="1352"/>
      <c r="Q14" s="1353" t="s">
        <v>693</v>
      </c>
      <c r="R14" s="1353"/>
      <c r="S14" s="1354" t="s">
        <v>198</v>
      </c>
      <c r="T14" s="1354"/>
      <c r="U14" s="1354"/>
      <c r="V14" s="1355"/>
      <c r="W14" s="1342" t="s">
        <v>694</v>
      </c>
      <c r="X14" s="1343"/>
      <c r="Y14" s="1343"/>
      <c r="Z14" s="1343"/>
      <c r="AA14" s="1343"/>
      <c r="AB14" s="1343"/>
      <c r="AC14" s="1344"/>
      <c r="AD14" s="645" t="s">
        <v>717</v>
      </c>
      <c r="AE14" s="694">
        <f>M14</f>
        <v>0</v>
      </c>
    </row>
    <row r="15" spans="1:31" s="364" customFormat="1" ht="35.25" customHeight="1" thickTop="1">
      <c r="A15" s="1371" t="s">
        <v>231</v>
      </c>
      <c r="B15" s="1372" t="s">
        <v>695</v>
      </c>
      <c r="C15" s="1373"/>
      <c r="D15" s="1010" t="s">
        <v>696</v>
      </c>
      <c r="E15" s="1011"/>
      <c r="F15" s="1011"/>
      <c r="G15" s="1011"/>
      <c r="H15" s="1363"/>
      <c r="I15" s="1363"/>
      <c r="J15" s="1363"/>
      <c r="K15" s="1364" t="s">
        <v>697</v>
      </c>
      <c r="L15" s="1364"/>
      <c r="M15" s="1254" t="s">
        <v>698</v>
      </c>
      <c r="N15" s="1254"/>
      <c r="O15" s="1254"/>
      <c r="P15" s="1254"/>
      <c r="Q15" s="1363"/>
      <c r="R15" s="1363"/>
      <c r="S15" s="1363"/>
      <c r="T15" s="1363"/>
      <c r="U15" s="1363"/>
      <c r="V15" s="1364" t="s">
        <v>699</v>
      </c>
      <c r="W15" s="1364"/>
      <c r="X15" s="1364"/>
      <c r="Y15" s="1364"/>
      <c r="Z15" s="1364"/>
      <c r="AA15" s="1364"/>
      <c r="AB15" s="1364"/>
      <c r="AC15" s="1365"/>
      <c r="AD15" s="631"/>
    </row>
    <row r="16" spans="1:31" s="364" customFormat="1" ht="35.25" customHeight="1">
      <c r="A16" s="1083"/>
      <c r="B16" s="767" t="s">
        <v>700</v>
      </c>
      <c r="C16" s="768"/>
      <c r="D16" s="870"/>
      <c r="E16" s="769"/>
      <c r="F16" s="769"/>
      <c r="G16" s="769"/>
      <c r="H16" s="769"/>
      <c r="I16" s="769"/>
      <c r="J16" s="769"/>
      <c r="K16" s="450" t="s">
        <v>701</v>
      </c>
      <c r="L16" s="450"/>
      <c r="M16" s="751"/>
      <c r="N16" s="751"/>
      <c r="O16" s="751"/>
      <c r="P16" s="450" t="s">
        <v>702</v>
      </c>
      <c r="Q16" s="450"/>
      <c r="R16" s="450"/>
      <c r="S16" s="751"/>
      <c r="T16" s="751"/>
      <c r="U16" s="751"/>
      <c r="V16" s="450" t="s">
        <v>703</v>
      </c>
      <c r="W16" s="450"/>
      <c r="X16" s="450"/>
      <c r="Y16" s="450"/>
      <c r="Z16" s="931" t="s">
        <v>198</v>
      </c>
      <c r="AA16" s="931"/>
      <c r="AB16" s="931"/>
      <c r="AC16" s="1045"/>
      <c r="AD16" s="642" t="s">
        <v>720</v>
      </c>
    </row>
    <row r="17" spans="1:30" s="364" customFormat="1" ht="35.25" customHeight="1">
      <c r="A17" s="1083"/>
      <c r="B17" s="767" t="s">
        <v>704</v>
      </c>
      <c r="C17" s="768"/>
      <c r="D17" s="870"/>
      <c r="E17" s="769"/>
      <c r="F17" s="769"/>
      <c r="G17" s="769"/>
      <c r="H17" s="769"/>
      <c r="I17" s="769"/>
      <c r="J17" s="769"/>
      <c r="K17" s="412" t="s">
        <v>701</v>
      </c>
      <c r="L17" s="412"/>
      <c r="M17" s="769"/>
      <c r="N17" s="769"/>
      <c r="O17" s="769"/>
      <c r="P17" s="412" t="s">
        <v>702</v>
      </c>
      <c r="Q17" s="412"/>
      <c r="R17" s="412"/>
      <c r="S17" s="769"/>
      <c r="T17" s="769"/>
      <c r="U17" s="769"/>
      <c r="V17" s="412" t="s">
        <v>703</v>
      </c>
      <c r="W17" s="412"/>
      <c r="X17" s="412"/>
      <c r="Y17" s="412"/>
      <c r="Z17" s="931" t="s">
        <v>198</v>
      </c>
      <c r="AA17" s="931"/>
      <c r="AB17" s="931"/>
      <c r="AC17" s="1045"/>
      <c r="AD17" s="642" t="s">
        <v>720</v>
      </c>
    </row>
    <row r="18" spans="1:30" s="364" customFormat="1" ht="35.25" customHeight="1">
      <c r="A18" s="1083"/>
      <c r="B18" s="828" t="s">
        <v>705</v>
      </c>
      <c r="C18" s="829"/>
      <c r="D18" s="870"/>
      <c r="E18" s="769"/>
      <c r="F18" s="769"/>
      <c r="G18" s="769"/>
      <c r="H18" s="769"/>
      <c r="I18" s="769"/>
      <c r="J18" s="769"/>
      <c r="K18" s="412" t="s">
        <v>706</v>
      </c>
      <c r="L18" s="412" t="s">
        <v>707</v>
      </c>
      <c r="M18" s="931" t="s">
        <v>708</v>
      </c>
      <c r="N18" s="931"/>
      <c r="O18" s="931"/>
      <c r="P18" s="931"/>
      <c r="Q18" s="931"/>
      <c r="R18" s="931"/>
      <c r="S18" s="931"/>
      <c r="T18" s="931"/>
      <c r="U18" s="931"/>
      <c r="V18" s="931"/>
      <c r="W18" s="931"/>
      <c r="X18" s="931"/>
      <c r="Y18" s="931"/>
      <c r="Z18" s="931"/>
      <c r="AA18" s="931"/>
      <c r="AB18" s="931"/>
      <c r="AC18" s="1045"/>
      <c r="AD18" s="657"/>
    </row>
    <row r="19" spans="1:30" s="364" customFormat="1" ht="35.25" customHeight="1" thickBot="1">
      <c r="A19" s="1085"/>
      <c r="B19" s="1022" t="s">
        <v>709</v>
      </c>
      <c r="C19" s="1023"/>
      <c r="D19" s="923"/>
      <c r="E19" s="924"/>
      <c r="F19" s="924"/>
      <c r="G19" s="924"/>
      <c r="H19" s="924"/>
      <c r="I19" s="924"/>
      <c r="J19" s="924"/>
      <c r="K19" s="491" t="s">
        <v>706</v>
      </c>
      <c r="L19" s="491" t="s">
        <v>707</v>
      </c>
      <c r="M19" s="491" t="s">
        <v>550</v>
      </c>
      <c r="N19" s="1369" t="s">
        <v>710</v>
      </c>
      <c r="O19" s="1369"/>
      <c r="P19" s="1369"/>
      <c r="Q19" s="1369"/>
      <c r="R19" s="1369"/>
      <c r="S19" s="1369"/>
      <c r="T19" s="1369"/>
      <c r="U19" s="1369"/>
      <c r="V19" s="1369"/>
      <c r="W19" s="1369"/>
      <c r="X19" s="1369"/>
      <c r="Y19" s="1369"/>
      <c r="Z19" s="1369"/>
      <c r="AA19" s="1369"/>
      <c r="AB19" s="1369"/>
      <c r="AC19" s="1370"/>
      <c r="AD19" s="657"/>
    </row>
    <row r="20" spans="1:30" s="364" customFormat="1" ht="15" customHeight="1" thickTop="1">
      <c r="A20" s="1366" t="s">
        <v>235</v>
      </c>
      <c r="B20" s="1367"/>
      <c r="C20" s="1367"/>
      <c r="D20" s="1367"/>
      <c r="E20" s="1367"/>
      <c r="F20" s="1367"/>
      <c r="G20" s="1367"/>
      <c r="H20" s="1367"/>
      <c r="I20" s="1367"/>
      <c r="J20" s="1367"/>
      <c r="K20" s="1367"/>
      <c r="L20" s="1367"/>
      <c r="M20" s="1367"/>
      <c r="N20" s="1367"/>
      <c r="O20" s="1367"/>
      <c r="P20" s="1367"/>
      <c r="Q20" s="1367"/>
      <c r="R20" s="1367"/>
      <c r="S20" s="1367"/>
      <c r="T20" s="1367"/>
      <c r="U20" s="1367"/>
      <c r="V20" s="1367"/>
      <c r="W20" s="1367"/>
      <c r="X20" s="1367"/>
      <c r="Y20" s="1367"/>
      <c r="Z20" s="1367"/>
      <c r="AA20" s="1367"/>
      <c r="AB20" s="1367"/>
      <c r="AC20" s="1368"/>
      <c r="AD20" s="656"/>
    </row>
    <row r="21" spans="1:30" s="364" customFormat="1" ht="148.5" customHeight="1" thickBot="1">
      <c r="A21" s="793"/>
      <c r="B21" s="794"/>
      <c r="C21" s="794"/>
      <c r="D21" s="794"/>
      <c r="E21" s="794"/>
      <c r="F21" s="794"/>
      <c r="G21" s="794"/>
      <c r="H21" s="794"/>
      <c r="I21" s="794"/>
      <c r="J21" s="794"/>
      <c r="K21" s="794"/>
      <c r="L21" s="794"/>
      <c r="M21" s="794"/>
      <c r="N21" s="794"/>
      <c r="O21" s="794"/>
      <c r="P21" s="794"/>
      <c r="Q21" s="794"/>
      <c r="R21" s="794"/>
      <c r="S21" s="794"/>
      <c r="T21" s="794"/>
      <c r="U21" s="794"/>
      <c r="V21" s="794"/>
      <c r="W21" s="794"/>
      <c r="X21" s="794"/>
      <c r="Y21" s="794"/>
      <c r="Z21" s="794"/>
      <c r="AA21" s="794"/>
      <c r="AB21" s="794"/>
      <c r="AC21" s="795"/>
      <c r="AD21" s="644"/>
    </row>
    <row r="22" spans="1:30" s="364" customFormat="1" ht="12.75" customHeight="1">
      <c r="A22" s="1076" t="s">
        <v>239</v>
      </c>
      <c r="B22" s="1076"/>
      <c r="C22" s="1076"/>
      <c r="D22" s="1076"/>
      <c r="E22" s="1076"/>
      <c r="F22" s="1076"/>
      <c r="G22" s="1076"/>
      <c r="H22" s="1076"/>
      <c r="I22" s="1076"/>
      <c r="J22" s="1076"/>
      <c r="K22" s="1076"/>
      <c r="L22" s="1076"/>
      <c r="M22" s="1076"/>
      <c r="N22" s="1076"/>
      <c r="O22" s="1076"/>
      <c r="P22" s="1076"/>
      <c r="Q22" s="1076"/>
      <c r="R22" s="1076"/>
      <c r="S22" s="1076"/>
      <c r="T22" s="1076"/>
      <c r="U22" s="1076"/>
      <c r="V22" s="1076"/>
      <c r="W22" s="1076"/>
      <c r="X22" s="1076"/>
      <c r="Y22" s="1076"/>
      <c r="Z22" s="1076"/>
      <c r="AA22" s="1076"/>
      <c r="AB22" s="1076"/>
      <c r="AC22" s="1076"/>
      <c r="AD22" s="376"/>
    </row>
    <row r="23" spans="1:30" s="364" customFormat="1">
      <c r="A23" s="773" t="s">
        <v>240</v>
      </c>
      <c r="B23" s="773"/>
      <c r="C23" s="773"/>
      <c r="D23" s="773"/>
      <c r="E23" s="773"/>
      <c r="F23" s="773"/>
      <c r="G23" s="773"/>
      <c r="H23" s="773"/>
      <c r="I23" s="773"/>
      <c r="J23" s="773"/>
      <c r="K23" s="773"/>
      <c r="L23" s="773"/>
      <c r="M23" s="773"/>
      <c r="N23" s="773"/>
      <c r="O23" s="773"/>
      <c r="P23" s="773"/>
      <c r="Q23" s="773"/>
      <c r="R23" s="773"/>
      <c r="S23" s="773"/>
      <c r="T23" s="773"/>
      <c r="U23" s="773"/>
      <c r="V23" s="773"/>
      <c r="W23" s="773"/>
      <c r="X23" s="773"/>
      <c r="Y23" s="773"/>
      <c r="Z23" s="773"/>
      <c r="AA23" s="773"/>
      <c r="AB23" s="773"/>
      <c r="AC23" s="773"/>
    </row>
  </sheetData>
  <mergeCells count="68">
    <mergeCell ref="A20:AC20"/>
    <mergeCell ref="A21:AC21"/>
    <mergeCell ref="A22:AC22"/>
    <mergeCell ref="A23:AC23"/>
    <mergeCell ref="D7:O8"/>
    <mergeCell ref="B18:C18"/>
    <mergeCell ref="D18:J18"/>
    <mergeCell ref="M18:AC18"/>
    <mergeCell ref="B19:C19"/>
    <mergeCell ref="D19:J19"/>
    <mergeCell ref="N19:AC19"/>
    <mergeCell ref="B16:C16"/>
    <mergeCell ref="A15:A19"/>
    <mergeCell ref="B15:C15"/>
    <mergeCell ref="B17:C17"/>
    <mergeCell ref="M17:O17"/>
    <mergeCell ref="AD7:AD8"/>
    <mergeCell ref="D13:R13"/>
    <mergeCell ref="T13:AB13"/>
    <mergeCell ref="S17:U17"/>
    <mergeCell ref="Z17:AC17"/>
    <mergeCell ref="Q15:U15"/>
    <mergeCell ref="V15:AC15"/>
    <mergeCell ref="D16:J16"/>
    <mergeCell ref="M16:O16"/>
    <mergeCell ref="S16:U16"/>
    <mergeCell ref="Z16:AC16"/>
    <mergeCell ref="D15:G15"/>
    <mergeCell ref="H15:J15"/>
    <mergeCell ref="K15:L15"/>
    <mergeCell ref="M15:P15"/>
    <mergeCell ref="D17:J17"/>
    <mergeCell ref="L11:N11"/>
    <mergeCell ref="O11:T11"/>
    <mergeCell ref="U11:AA11"/>
    <mergeCell ref="W14:AC14"/>
    <mergeCell ref="A12:C12"/>
    <mergeCell ref="D12:R12"/>
    <mergeCell ref="T12:AB12"/>
    <mergeCell ref="A13:C13"/>
    <mergeCell ref="A14:C14"/>
    <mergeCell ref="D14:K14"/>
    <mergeCell ref="M14:P14"/>
    <mergeCell ref="Q14:R14"/>
    <mergeCell ref="S14:V14"/>
    <mergeCell ref="AB11:AC11"/>
    <mergeCell ref="A11:C11"/>
    <mergeCell ref="D11:K11"/>
    <mergeCell ref="X7:AC8"/>
    <mergeCell ref="A9:C9"/>
    <mergeCell ref="D9:AC9"/>
    <mergeCell ref="A10:C10"/>
    <mergeCell ref="D10:J10"/>
    <mergeCell ref="K10:N10"/>
    <mergeCell ref="O10:U10"/>
    <mergeCell ref="V10:AC10"/>
    <mergeCell ref="P7:P8"/>
    <mergeCell ref="Q7:R8"/>
    <mergeCell ref="S7:T8"/>
    <mergeCell ref="U7:W8"/>
    <mergeCell ref="A7:C8"/>
    <mergeCell ref="A2:AC2"/>
    <mergeCell ref="A5:C5"/>
    <mergeCell ref="D5:AC5"/>
    <mergeCell ref="A6:C6"/>
    <mergeCell ref="D6:N6"/>
    <mergeCell ref="O6:T6"/>
    <mergeCell ref="U6:AC6"/>
  </mergeCells>
  <phoneticPr fontId="1"/>
  <dataValidations count="1">
    <dataValidation type="list" allowBlank="1" showInputMessage="1" showErrorMessage="1" sqref="M14:P14">
      <formula1>"&gt;350,150,100,50,&lt;10"</formula1>
    </dataValidation>
  </dataValidations>
  <pageMargins left="0.7" right="0.7" top="0.75" bottom="0.75" header="0.3" footer="0.3"/>
  <pageSetup paperSize="9" orientation="portrait" verticalDpi="0" r:id="rId1"/>
  <legacy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選択リスト!$C$3:$C$10</xm:f>
          </x14:formula1>
          <xm:sqref>Q7:R8</xm:sqref>
        </x14:dataValidation>
        <x14:dataValidation type="list" allowBlank="1" showInputMessage="1" showErrorMessage="1">
          <x14:formula1>
            <xm:f>選択リスト!$D$3:$D$7</xm:f>
          </x14:formula1>
          <xm:sqref>X7:AC8</xm:sqref>
        </x14:dataValidation>
        <x14:dataValidation type="list" allowBlank="1" showInputMessage="1" showErrorMessage="1">
          <x14:formula1>
            <xm:f>選択リスト!$Q$3:$Q$7</xm:f>
          </x14:formula1>
          <xm:sqref>D12:R12</xm:sqref>
        </x14:dataValidation>
        <x14:dataValidation type="list" allowBlank="1" showInputMessage="1" showErrorMessage="1">
          <x14:formula1>
            <xm:f>選択リスト!$R$3:$R$6</xm:f>
          </x14:formula1>
          <xm:sqref>D13:R13</xm:sqref>
        </x14:dataValidation>
        <x14:dataValidation type="list" allowBlank="1" showInputMessage="1" showErrorMessage="1">
          <x14:formula1>
            <xm:f>選択リスト!$T$3:$T$5</xm:f>
          </x14:formula1>
          <xm:sqref>D14:K14</xm:sqref>
        </x14:dataValidation>
        <x14:dataValidation type="list" allowBlank="1" showInputMessage="1" showErrorMessage="1">
          <x14:formula1>
            <xm:f>選択リスト!$N$3:$N$6</xm:f>
          </x14:formula1>
          <xm:sqref>D16:J16</xm:sqref>
        </x14:dataValidation>
        <x14:dataValidation type="list" allowBlank="1" showInputMessage="1" showErrorMessage="1">
          <x14:formula1>
            <xm:f>選択リスト!$W$3:$W$5</xm:f>
          </x14:formula1>
          <xm:sqref>D17:J17</xm:sqref>
        </x14:dataValidation>
      </x14:dataValidations>
    </ext>
  </extLst>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CCFF"/>
  </sheetPr>
  <dimension ref="A1:AE23"/>
  <sheetViews>
    <sheetView zoomScaleNormal="100" workbookViewId="0">
      <selection activeCell="X7" sqref="X7:AC8"/>
    </sheetView>
  </sheetViews>
  <sheetFormatPr defaultRowHeight="13.5"/>
  <cols>
    <col min="1" max="1" width="4.75" customWidth="1"/>
    <col min="2" max="2" width="7.5" customWidth="1"/>
    <col min="3" max="3" width="7.125" customWidth="1"/>
    <col min="4" max="26" width="2.625" customWidth="1"/>
    <col min="27" max="27" width="4.125" customWidth="1"/>
    <col min="28" max="29" width="2.625" customWidth="1"/>
    <col min="30" max="30" width="50.625" customWidth="1"/>
    <col min="257" max="257" width="4.75" customWidth="1"/>
    <col min="258" max="258" width="7.5" customWidth="1"/>
    <col min="259" max="259" width="7.125" customWidth="1"/>
    <col min="260" max="282" width="2.625" customWidth="1"/>
    <col min="283" max="283" width="4.125" customWidth="1"/>
    <col min="284" max="285" width="2.625" customWidth="1"/>
    <col min="286" max="286" width="50.625" customWidth="1"/>
    <col min="513" max="513" width="4.75" customWidth="1"/>
    <col min="514" max="514" width="7.5" customWidth="1"/>
    <col min="515" max="515" width="7.125" customWidth="1"/>
    <col min="516" max="538" width="2.625" customWidth="1"/>
    <col min="539" max="539" width="4.125" customWidth="1"/>
    <col min="540" max="541" width="2.625" customWidth="1"/>
    <col min="542" max="542" width="50.625" customWidth="1"/>
    <col min="769" max="769" width="4.75" customWidth="1"/>
    <col min="770" max="770" width="7.5" customWidth="1"/>
    <col min="771" max="771" width="7.125" customWidth="1"/>
    <col min="772" max="794" width="2.625" customWidth="1"/>
    <col min="795" max="795" width="4.125" customWidth="1"/>
    <col min="796" max="797" width="2.625" customWidth="1"/>
    <col min="798" max="798" width="50.625" customWidth="1"/>
    <col min="1025" max="1025" width="4.75" customWidth="1"/>
    <col min="1026" max="1026" width="7.5" customWidth="1"/>
    <col min="1027" max="1027" width="7.125" customWidth="1"/>
    <col min="1028" max="1050" width="2.625" customWidth="1"/>
    <col min="1051" max="1051" width="4.125" customWidth="1"/>
    <col min="1052" max="1053" width="2.625" customWidth="1"/>
    <col min="1054" max="1054" width="50.625" customWidth="1"/>
    <col min="1281" max="1281" width="4.75" customWidth="1"/>
    <col min="1282" max="1282" width="7.5" customWidth="1"/>
    <col min="1283" max="1283" width="7.125" customWidth="1"/>
    <col min="1284" max="1306" width="2.625" customWidth="1"/>
    <col min="1307" max="1307" width="4.125" customWidth="1"/>
    <col min="1308" max="1309" width="2.625" customWidth="1"/>
    <col min="1310" max="1310" width="50.625" customWidth="1"/>
    <col min="1537" max="1537" width="4.75" customWidth="1"/>
    <col min="1538" max="1538" width="7.5" customWidth="1"/>
    <col min="1539" max="1539" width="7.125" customWidth="1"/>
    <col min="1540" max="1562" width="2.625" customWidth="1"/>
    <col min="1563" max="1563" width="4.125" customWidth="1"/>
    <col min="1564" max="1565" width="2.625" customWidth="1"/>
    <col min="1566" max="1566" width="50.625" customWidth="1"/>
    <col min="1793" max="1793" width="4.75" customWidth="1"/>
    <col min="1794" max="1794" width="7.5" customWidth="1"/>
    <col min="1795" max="1795" width="7.125" customWidth="1"/>
    <col min="1796" max="1818" width="2.625" customWidth="1"/>
    <col min="1819" max="1819" width="4.125" customWidth="1"/>
    <col min="1820" max="1821" width="2.625" customWidth="1"/>
    <col min="1822" max="1822" width="50.625" customWidth="1"/>
    <col min="2049" max="2049" width="4.75" customWidth="1"/>
    <col min="2050" max="2050" width="7.5" customWidth="1"/>
    <col min="2051" max="2051" width="7.125" customWidth="1"/>
    <col min="2052" max="2074" width="2.625" customWidth="1"/>
    <col min="2075" max="2075" width="4.125" customWidth="1"/>
    <col min="2076" max="2077" width="2.625" customWidth="1"/>
    <col min="2078" max="2078" width="50.625" customWidth="1"/>
    <col min="2305" max="2305" width="4.75" customWidth="1"/>
    <col min="2306" max="2306" width="7.5" customWidth="1"/>
    <col min="2307" max="2307" width="7.125" customWidth="1"/>
    <col min="2308" max="2330" width="2.625" customWidth="1"/>
    <col min="2331" max="2331" width="4.125" customWidth="1"/>
    <col min="2332" max="2333" width="2.625" customWidth="1"/>
    <col min="2334" max="2334" width="50.625" customWidth="1"/>
    <col min="2561" max="2561" width="4.75" customWidth="1"/>
    <col min="2562" max="2562" width="7.5" customWidth="1"/>
    <col min="2563" max="2563" width="7.125" customWidth="1"/>
    <col min="2564" max="2586" width="2.625" customWidth="1"/>
    <col min="2587" max="2587" width="4.125" customWidth="1"/>
    <col min="2588" max="2589" width="2.625" customWidth="1"/>
    <col min="2590" max="2590" width="50.625" customWidth="1"/>
    <col min="2817" max="2817" width="4.75" customWidth="1"/>
    <col min="2818" max="2818" width="7.5" customWidth="1"/>
    <col min="2819" max="2819" width="7.125" customWidth="1"/>
    <col min="2820" max="2842" width="2.625" customWidth="1"/>
    <col min="2843" max="2843" width="4.125" customWidth="1"/>
    <col min="2844" max="2845" width="2.625" customWidth="1"/>
    <col min="2846" max="2846" width="50.625" customWidth="1"/>
    <col min="3073" max="3073" width="4.75" customWidth="1"/>
    <col min="3074" max="3074" width="7.5" customWidth="1"/>
    <col min="3075" max="3075" width="7.125" customWidth="1"/>
    <col min="3076" max="3098" width="2.625" customWidth="1"/>
    <col min="3099" max="3099" width="4.125" customWidth="1"/>
    <col min="3100" max="3101" width="2.625" customWidth="1"/>
    <col min="3102" max="3102" width="50.625" customWidth="1"/>
    <col min="3329" max="3329" width="4.75" customWidth="1"/>
    <col min="3330" max="3330" width="7.5" customWidth="1"/>
    <col min="3331" max="3331" width="7.125" customWidth="1"/>
    <col min="3332" max="3354" width="2.625" customWidth="1"/>
    <col min="3355" max="3355" width="4.125" customWidth="1"/>
    <col min="3356" max="3357" width="2.625" customWidth="1"/>
    <col min="3358" max="3358" width="50.625" customWidth="1"/>
    <col min="3585" max="3585" width="4.75" customWidth="1"/>
    <col min="3586" max="3586" width="7.5" customWidth="1"/>
    <col min="3587" max="3587" width="7.125" customWidth="1"/>
    <col min="3588" max="3610" width="2.625" customWidth="1"/>
    <col min="3611" max="3611" width="4.125" customWidth="1"/>
    <col min="3612" max="3613" width="2.625" customWidth="1"/>
    <col min="3614" max="3614" width="50.625" customWidth="1"/>
    <col min="3841" max="3841" width="4.75" customWidth="1"/>
    <col min="3842" max="3842" width="7.5" customWidth="1"/>
    <col min="3843" max="3843" width="7.125" customWidth="1"/>
    <col min="3844" max="3866" width="2.625" customWidth="1"/>
    <col min="3867" max="3867" width="4.125" customWidth="1"/>
    <col min="3868" max="3869" width="2.625" customWidth="1"/>
    <col min="3870" max="3870" width="50.625" customWidth="1"/>
    <col min="4097" max="4097" width="4.75" customWidth="1"/>
    <col min="4098" max="4098" width="7.5" customWidth="1"/>
    <col min="4099" max="4099" width="7.125" customWidth="1"/>
    <col min="4100" max="4122" width="2.625" customWidth="1"/>
    <col min="4123" max="4123" width="4.125" customWidth="1"/>
    <col min="4124" max="4125" width="2.625" customWidth="1"/>
    <col min="4126" max="4126" width="50.625" customWidth="1"/>
    <col min="4353" max="4353" width="4.75" customWidth="1"/>
    <col min="4354" max="4354" width="7.5" customWidth="1"/>
    <col min="4355" max="4355" width="7.125" customWidth="1"/>
    <col min="4356" max="4378" width="2.625" customWidth="1"/>
    <col min="4379" max="4379" width="4.125" customWidth="1"/>
    <col min="4380" max="4381" width="2.625" customWidth="1"/>
    <col min="4382" max="4382" width="50.625" customWidth="1"/>
    <col min="4609" max="4609" width="4.75" customWidth="1"/>
    <col min="4610" max="4610" width="7.5" customWidth="1"/>
    <col min="4611" max="4611" width="7.125" customWidth="1"/>
    <col min="4612" max="4634" width="2.625" customWidth="1"/>
    <col min="4635" max="4635" width="4.125" customWidth="1"/>
    <col min="4636" max="4637" width="2.625" customWidth="1"/>
    <col min="4638" max="4638" width="50.625" customWidth="1"/>
    <col min="4865" max="4865" width="4.75" customWidth="1"/>
    <col min="4866" max="4866" width="7.5" customWidth="1"/>
    <col min="4867" max="4867" width="7.125" customWidth="1"/>
    <col min="4868" max="4890" width="2.625" customWidth="1"/>
    <col min="4891" max="4891" width="4.125" customWidth="1"/>
    <col min="4892" max="4893" width="2.625" customWidth="1"/>
    <col min="4894" max="4894" width="50.625" customWidth="1"/>
    <col min="5121" max="5121" width="4.75" customWidth="1"/>
    <col min="5122" max="5122" width="7.5" customWidth="1"/>
    <col min="5123" max="5123" width="7.125" customWidth="1"/>
    <col min="5124" max="5146" width="2.625" customWidth="1"/>
    <col min="5147" max="5147" width="4.125" customWidth="1"/>
    <col min="5148" max="5149" width="2.625" customWidth="1"/>
    <col min="5150" max="5150" width="50.625" customWidth="1"/>
    <col min="5377" max="5377" width="4.75" customWidth="1"/>
    <col min="5378" max="5378" width="7.5" customWidth="1"/>
    <col min="5379" max="5379" width="7.125" customWidth="1"/>
    <col min="5380" max="5402" width="2.625" customWidth="1"/>
    <col min="5403" max="5403" width="4.125" customWidth="1"/>
    <col min="5404" max="5405" width="2.625" customWidth="1"/>
    <col min="5406" max="5406" width="50.625" customWidth="1"/>
    <col min="5633" max="5633" width="4.75" customWidth="1"/>
    <col min="5634" max="5634" width="7.5" customWidth="1"/>
    <col min="5635" max="5635" width="7.125" customWidth="1"/>
    <col min="5636" max="5658" width="2.625" customWidth="1"/>
    <col min="5659" max="5659" width="4.125" customWidth="1"/>
    <col min="5660" max="5661" width="2.625" customWidth="1"/>
    <col min="5662" max="5662" width="50.625" customWidth="1"/>
    <col min="5889" max="5889" width="4.75" customWidth="1"/>
    <col min="5890" max="5890" width="7.5" customWidth="1"/>
    <col min="5891" max="5891" width="7.125" customWidth="1"/>
    <col min="5892" max="5914" width="2.625" customWidth="1"/>
    <col min="5915" max="5915" width="4.125" customWidth="1"/>
    <col min="5916" max="5917" width="2.625" customWidth="1"/>
    <col min="5918" max="5918" width="50.625" customWidth="1"/>
    <col min="6145" max="6145" width="4.75" customWidth="1"/>
    <col min="6146" max="6146" width="7.5" customWidth="1"/>
    <col min="6147" max="6147" width="7.125" customWidth="1"/>
    <col min="6148" max="6170" width="2.625" customWidth="1"/>
    <col min="6171" max="6171" width="4.125" customWidth="1"/>
    <col min="6172" max="6173" width="2.625" customWidth="1"/>
    <col min="6174" max="6174" width="50.625" customWidth="1"/>
    <col min="6401" max="6401" width="4.75" customWidth="1"/>
    <col min="6402" max="6402" width="7.5" customWidth="1"/>
    <col min="6403" max="6403" width="7.125" customWidth="1"/>
    <col min="6404" max="6426" width="2.625" customWidth="1"/>
    <col min="6427" max="6427" width="4.125" customWidth="1"/>
    <col min="6428" max="6429" width="2.625" customWidth="1"/>
    <col min="6430" max="6430" width="50.625" customWidth="1"/>
    <col min="6657" max="6657" width="4.75" customWidth="1"/>
    <col min="6658" max="6658" width="7.5" customWidth="1"/>
    <col min="6659" max="6659" width="7.125" customWidth="1"/>
    <col min="6660" max="6682" width="2.625" customWidth="1"/>
    <col min="6683" max="6683" width="4.125" customWidth="1"/>
    <col min="6684" max="6685" width="2.625" customWidth="1"/>
    <col min="6686" max="6686" width="50.625" customWidth="1"/>
    <col min="6913" max="6913" width="4.75" customWidth="1"/>
    <col min="6914" max="6914" width="7.5" customWidth="1"/>
    <col min="6915" max="6915" width="7.125" customWidth="1"/>
    <col min="6916" max="6938" width="2.625" customWidth="1"/>
    <col min="6939" max="6939" width="4.125" customWidth="1"/>
    <col min="6940" max="6941" width="2.625" customWidth="1"/>
    <col min="6942" max="6942" width="50.625" customWidth="1"/>
    <col min="7169" max="7169" width="4.75" customWidth="1"/>
    <col min="7170" max="7170" width="7.5" customWidth="1"/>
    <col min="7171" max="7171" width="7.125" customWidth="1"/>
    <col min="7172" max="7194" width="2.625" customWidth="1"/>
    <col min="7195" max="7195" width="4.125" customWidth="1"/>
    <col min="7196" max="7197" width="2.625" customWidth="1"/>
    <col min="7198" max="7198" width="50.625" customWidth="1"/>
    <col min="7425" max="7425" width="4.75" customWidth="1"/>
    <col min="7426" max="7426" width="7.5" customWidth="1"/>
    <col min="7427" max="7427" width="7.125" customWidth="1"/>
    <col min="7428" max="7450" width="2.625" customWidth="1"/>
    <col min="7451" max="7451" width="4.125" customWidth="1"/>
    <col min="7452" max="7453" width="2.625" customWidth="1"/>
    <col min="7454" max="7454" width="50.625" customWidth="1"/>
    <col min="7681" max="7681" width="4.75" customWidth="1"/>
    <col min="7682" max="7682" width="7.5" customWidth="1"/>
    <col min="7683" max="7683" width="7.125" customWidth="1"/>
    <col min="7684" max="7706" width="2.625" customWidth="1"/>
    <col min="7707" max="7707" width="4.125" customWidth="1"/>
    <col min="7708" max="7709" width="2.625" customWidth="1"/>
    <col min="7710" max="7710" width="50.625" customWidth="1"/>
    <col min="7937" max="7937" width="4.75" customWidth="1"/>
    <col min="7938" max="7938" width="7.5" customWidth="1"/>
    <col min="7939" max="7939" width="7.125" customWidth="1"/>
    <col min="7940" max="7962" width="2.625" customWidth="1"/>
    <col min="7963" max="7963" width="4.125" customWidth="1"/>
    <col min="7964" max="7965" width="2.625" customWidth="1"/>
    <col min="7966" max="7966" width="50.625" customWidth="1"/>
    <col min="8193" max="8193" width="4.75" customWidth="1"/>
    <col min="8194" max="8194" width="7.5" customWidth="1"/>
    <col min="8195" max="8195" width="7.125" customWidth="1"/>
    <col min="8196" max="8218" width="2.625" customWidth="1"/>
    <col min="8219" max="8219" width="4.125" customWidth="1"/>
    <col min="8220" max="8221" width="2.625" customWidth="1"/>
    <col min="8222" max="8222" width="50.625" customWidth="1"/>
    <col min="8449" max="8449" width="4.75" customWidth="1"/>
    <col min="8450" max="8450" width="7.5" customWidth="1"/>
    <col min="8451" max="8451" width="7.125" customWidth="1"/>
    <col min="8452" max="8474" width="2.625" customWidth="1"/>
    <col min="8475" max="8475" width="4.125" customWidth="1"/>
    <col min="8476" max="8477" width="2.625" customWidth="1"/>
    <col min="8478" max="8478" width="50.625" customWidth="1"/>
    <col min="8705" max="8705" width="4.75" customWidth="1"/>
    <col min="8706" max="8706" width="7.5" customWidth="1"/>
    <col min="8707" max="8707" width="7.125" customWidth="1"/>
    <col min="8708" max="8730" width="2.625" customWidth="1"/>
    <col min="8731" max="8731" width="4.125" customWidth="1"/>
    <col min="8732" max="8733" width="2.625" customWidth="1"/>
    <col min="8734" max="8734" width="50.625" customWidth="1"/>
    <col min="8961" max="8961" width="4.75" customWidth="1"/>
    <col min="8962" max="8962" width="7.5" customWidth="1"/>
    <col min="8963" max="8963" width="7.125" customWidth="1"/>
    <col min="8964" max="8986" width="2.625" customWidth="1"/>
    <col min="8987" max="8987" width="4.125" customWidth="1"/>
    <col min="8988" max="8989" width="2.625" customWidth="1"/>
    <col min="8990" max="8990" width="50.625" customWidth="1"/>
    <col min="9217" max="9217" width="4.75" customWidth="1"/>
    <col min="9218" max="9218" width="7.5" customWidth="1"/>
    <col min="9219" max="9219" width="7.125" customWidth="1"/>
    <col min="9220" max="9242" width="2.625" customWidth="1"/>
    <col min="9243" max="9243" width="4.125" customWidth="1"/>
    <col min="9244" max="9245" width="2.625" customWidth="1"/>
    <col min="9246" max="9246" width="50.625" customWidth="1"/>
    <col min="9473" max="9473" width="4.75" customWidth="1"/>
    <col min="9474" max="9474" width="7.5" customWidth="1"/>
    <col min="9475" max="9475" width="7.125" customWidth="1"/>
    <col min="9476" max="9498" width="2.625" customWidth="1"/>
    <col min="9499" max="9499" width="4.125" customWidth="1"/>
    <col min="9500" max="9501" width="2.625" customWidth="1"/>
    <col min="9502" max="9502" width="50.625" customWidth="1"/>
    <col min="9729" max="9729" width="4.75" customWidth="1"/>
    <col min="9730" max="9730" width="7.5" customWidth="1"/>
    <col min="9731" max="9731" width="7.125" customWidth="1"/>
    <col min="9732" max="9754" width="2.625" customWidth="1"/>
    <col min="9755" max="9755" width="4.125" customWidth="1"/>
    <col min="9756" max="9757" width="2.625" customWidth="1"/>
    <col min="9758" max="9758" width="50.625" customWidth="1"/>
    <col min="9985" max="9985" width="4.75" customWidth="1"/>
    <col min="9986" max="9986" width="7.5" customWidth="1"/>
    <col min="9987" max="9987" width="7.125" customWidth="1"/>
    <col min="9988" max="10010" width="2.625" customWidth="1"/>
    <col min="10011" max="10011" width="4.125" customWidth="1"/>
    <col min="10012" max="10013" width="2.625" customWidth="1"/>
    <col min="10014" max="10014" width="50.625" customWidth="1"/>
    <col min="10241" max="10241" width="4.75" customWidth="1"/>
    <col min="10242" max="10242" width="7.5" customWidth="1"/>
    <col min="10243" max="10243" width="7.125" customWidth="1"/>
    <col min="10244" max="10266" width="2.625" customWidth="1"/>
    <col min="10267" max="10267" width="4.125" customWidth="1"/>
    <col min="10268" max="10269" width="2.625" customWidth="1"/>
    <col min="10270" max="10270" width="50.625" customWidth="1"/>
    <col min="10497" max="10497" width="4.75" customWidth="1"/>
    <col min="10498" max="10498" width="7.5" customWidth="1"/>
    <col min="10499" max="10499" width="7.125" customWidth="1"/>
    <col min="10500" max="10522" width="2.625" customWidth="1"/>
    <col min="10523" max="10523" width="4.125" customWidth="1"/>
    <col min="10524" max="10525" width="2.625" customWidth="1"/>
    <col min="10526" max="10526" width="50.625" customWidth="1"/>
    <col min="10753" max="10753" width="4.75" customWidth="1"/>
    <col min="10754" max="10754" width="7.5" customWidth="1"/>
    <col min="10755" max="10755" width="7.125" customWidth="1"/>
    <col min="10756" max="10778" width="2.625" customWidth="1"/>
    <col min="10779" max="10779" width="4.125" customWidth="1"/>
    <col min="10780" max="10781" width="2.625" customWidth="1"/>
    <col min="10782" max="10782" width="50.625" customWidth="1"/>
    <col min="11009" max="11009" width="4.75" customWidth="1"/>
    <col min="11010" max="11010" width="7.5" customWidth="1"/>
    <col min="11011" max="11011" width="7.125" customWidth="1"/>
    <col min="11012" max="11034" width="2.625" customWidth="1"/>
    <col min="11035" max="11035" width="4.125" customWidth="1"/>
    <col min="11036" max="11037" width="2.625" customWidth="1"/>
    <col min="11038" max="11038" width="50.625" customWidth="1"/>
    <col min="11265" max="11265" width="4.75" customWidth="1"/>
    <col min="11266" max="11266" width="7.5" customWidth="1"/>
    <col min="11267" max="11267" width="7.125" customWidth="1"/>
    <col min="11268" max="11290" width="2.625" customWidth="1"/>
    <col min="11291" max="11291" width="4.125" customWidth="1"/>
    <col min="11292" max="11293" width="2.625" customWidth="1"/>
    <col min="11294" max="11294" width="50.625" customWidth="1"/>
    <col min="11521" max="11521" width="4.75" customWidth="1"/>
    <col min="11522" max="11522" width="7.5" customWidth="1"/>
    <col min="11523" max="11523" width="7.125" customWidth="1"/>
    <col min="11524" max="11546" width="2.625" customWidth="1"/>
    <col min="11547" max="11547" width="4.125" customWidth="1"/>
    <col min="11548" max="11549" width="2.625" customWidth="1"/>
    <col min="11550" max="11550" width="50.625" customWidth="1"/>
    <col min="11777" max="11777" width="4.75" customWidth="1"/>
    <col min="11778" max="11778" width="7.5" customWidth="1"/>
    <col min="11779" max="11779" width="7.125" customWidth="1"/>
    <col min="11780" max="11802" width="2.625" customWidth="1"/>
    <col min="11803" max="11803" width="4.125" customWidth="1"/>
    <col min="11804" max="11805" width="2.625" customWidth="1"/>
    <col min="11806" max="11806" width="50.625" customWidth="1"/>
    <col min="12033" max="12033" width="4.75" customWidth="1"/>
    <col min="12034" max="12034" width="7.5" customWidth="1"/>
    <col min="12035" max="12035" width="7.125" customWidth="1"/>
    <col min="12036" max="12058" width="2.625" customWidth="1"/>
    <col min="12059" max="12059" width="4.125" customWidth="1"/>
    <col min="12060" max="12061" width="2.625" customWidth="1"/>
    <col min="12062" max="12062" width="50.625" customWidth="1"/>
    <col min="12289" max="12289" width="4.75" customWidth="1"/>
    <col min="12290" max="12290" width="7.5" customWidth="1"/>
    <col min="12291" max="12291" width="7.125" customWidth="1"/>
    <col min="12292" max="12314" width="2.625" customWidth="1"/>
    <col min="12315" max="12315" width="4.125" customWidth="1"/>
    <col min="12316" max="12317" width="2.625" customWidth="1"/>
    <col min="12318" max="12318" width="50.625" customWidth="1"/>
    <col min="12545" max="12545" width="4.75" customWidth="1"/>
    <col min="12546" max="12546" width="7.5" customWidth="1"/>
    <col min="12547" max="12547" width="7.125" customWidth="1"/>
    <col min="12548" max="12570" width="2.625" customWidth="1"/>
    <col min="12571" max="12571" width="4.125" customWidth="1"/>
    <col min="12572" max="12573" width="2.625" customWidth="1"/>
    <col min="12574" max="12574" width="50.625" customWidth="1"/>
    <col min="12801" max="12801" width="4.75" customWidth="1"/>
    <col min="12802" max="12802" width="7.5" customWidth="1"/>
    <col min="12803" max="12803" width="7.125" customWidth="1"/>
    <col min="12804" max="12826" width="2.625" customWidth="1"/>
    <col min="12827" max="12827" width="4.125" customWidth="1"/>
    <col min="12828" max="12829" width="2.625" customWidth="1"/>
    <col min="12830" max="12830" width="50.625" customWidth="1"/>
    <col min="13057" max="13057" width="4.75" customWidth="1"/>
    <col min="13058" max="13058" width="7.5" customWidth="1"/>
    <col min="13059" max="13059" width="7.125" customWidth="1"/>
    <col min="13060" max="13082" width="2.625" customWidth="1"/>
    <col min="13083" max="13083" width="4.125" customWidth="1"/>
    <col min="13084" max="13085" width="2.625" customWidth="1"/>
    <col min="13086" max="13086" width="50.625" customWidth="1"/>
    <col min="13313" max="13313" width="4.75" customWidth="1"/>
    <col min="13314" max="13314" width="7.5" customWidth="1"/>
    <col min="13315" max="13315" width="7.125" customWidth="1"/>
    <col min="13316" max="13338" width="2.625" customWidth="1"/>
    <col min="13339" max="13339" width="4.125" customWidth="1"/>
    <col min="13340" max="13341" width="2.625" customWidth="1"/>
    <col min="13342" max="13342" width="50.625" customWidth="1"/>
    <col min="13569" max="13569" width="4.75" customWidth="1"/>
    <col min="13570" max="13570" width="7.5" customWidth="1"/>
    <col min="13571" max="13571" width="7.125" customWidth="1"/>
    <col min="13572" max="13594" width="2.625" customWidth="1"/>
    <col min="13595" max="13595" width="4.125" customWidth="1"/>
    <col min="13596" max="13597" width="2.625" customWidth="1"/>
    <col min="13598" max="13598" width="50.625" customWidth="1"/>
    <col min="13825" max="13825" width="4.75" customWidth="1"/>
    <col min="13826" max="13826" width="7.5" customWidth="1"/>
    <col min="13827" max="13827" width="7.125" customWidth="1"/>
    <col min="13828" max="13850" width="2.625" customWidth="1"/>
    <col min="13851" max="13851" width="4.125" customWidth="1"/>
    <col min="13852" max="13853" width="2.625" customWidth="1"/>
    <col min="13854" max="13854" width="50.625" customWidth="1"/>
    <col min="14081" max="14081" width="4.75" customWidth="1"/>
    <col min="14082" max="14082" width="7.5" customWidth="1"/>
    <col min="14083" max="14083" width="7.125" customWidth="1"/>
    <col min="14084" max="14106" width="2.625" customWidth="1"/>
    <col min="14107" max="14107" width="4.125" customWidth="1"/>
    <col min="14108" max="14109" width="2.625" customWidth="1"/>
    <col min="14110" max="14110" width="50.625" customWidth="1"/>
    <col min="14337" max="14337" width="4.75" customWidth="1"/>
    <col min="14338" max="14338" width="7.5" customWidth="1"/>
    <col min="14339" max="14339" width="7.125" customWidth="1"/>
    <col min="14340" max="14362" width="2.625" customWidth="1"/>
    <col min="14363" max="14363" width="4.125" customWidth="1"/>
    <col min="14364" max="14365" width="2.625" customWidth="1"/>
    <col min="14366" max="14366" width="50.625" customWidth="1"/>
    <col min="14593" max="14593" width="4.75" customWidth="1"/>
    <col min="14594" max="14594" width="7.5" customWidth="1"/>
    <col min="14595" max="14595" width="7.125" customWidth="1"/>
    <col min="14596" max="14618" width="2.625" customWidth="1"/>
    <col min="14619" max="14619" width="4.125" customWidth="1"/>
    <col min="14620" max="14621" width="2.625" customWidth="1"/>
    <col min="14622" max="14622" width="50.625" customWidth="1"/>
    <col min="14849" max="14849" width="4.75" customWidth="1"/>
    <col min="14850" max="14850" width="7.5" customWidth="1"/>
    <col min="14851" max="14851" width="7.125" customWidth="1"/>
    <col min="14852" max="14874" width="2.625" customWidth="1"/>
    <col min="14875" max="14875" width="4.125" customWidth="1"/>
    <col min="14876" max="14877" width="2.625" customWidth="1"/>
    <col min="14878" max="14878" width="50.625" customWidth="1"/>
    <col min="15105" max="15105" width="4.75" customWidth="1"/>
    <col min="15106" max="15106" width="7.5" customWidth="1"/>
    <col min="15107" max="15107" width="7.125" customWidth="1"/>
    <col min="15108" max="15130" width="2.625" customWidth="1"/>
    <col min="15131" max="15131" width="4.125" customWidth="1"/>
    <col min="15132" max="15133" width="2.625" customWidth="1"/>
    <col min="15134" max="15134" width="50.625" customWidth="1"/>
    <col min="15361" max="15361" width="4.75" customWidth="1"/>
    <col min="15362" max="15362" width="7.5" customWidth="1"/>
    <col min="15363" max="15363" width="7.125" customWidth="1"/>
    <col min="15364" max="15386" width="2.625" customWidth="1"/>
    <col min="15387" max="15387" width="4.125" customWidth="1"/>
    <col min="15388" max="15389" width="2.625" customWidth="1"/>
    <col min="15390" max="15390" width="50.625" customWidth="1"/>
    <col min="15617" max="15617" width="4.75" customWidth="1"/>
    <col min="15618" max="15618" width="7.5" customWidth="1"/>
    <col min="15619" max="15619" width="7.125" customWidth="1"/>
    <col min="15620" max="15642" width="2.625" customWidth="1"/>
    <col min="15643" max="15643" width="4.125" customWidth="1"/>
    <col min="15644" max="15645" width="2.625" customWidth="1"/>
    <col min="15646" max="15646" width="50.625" customWidth="1"/>
    <col min="15873" max="15873" width="4.75" customWidth="1"/>
    <col min="15874" max="15874" width="7.5" customWidth="1"/>
    <col min="15875" max="15875" width="7.125" customWidth="1"/>
    <col min="15876" max="15898" width="2.625" customWidth="1"/>
    <col min="15899" max="15899" width="4.125" customWidth="1"/>
    <col min="15900" max="15901" width="2.625" customWidth="1"/>
    <col min="15902" max="15902" width="50.625" customWidth="1"/>
    <col min="16129" max="16129" width="4.75" customWidth="1"/>
    <col min="16130" max="16130" width="7.5" customWidth="1"/>
    <col min="16131" max="16131" width="7.125" customWidth="1"/>
    <col min="16132" max="16154" width="2.625" customWidth="1"/>
    <col min="16155" max="16155" width="4.125" customWidth="1"/>
    <col min="16156" max="16157" width="2.625" customWidth="1"/>
    <col min="16158" max="16158" width="50.625" customWidth="1"/>
  </cols>
  <sheetData>
    <row r="1" spans="1:31" s="364" customFormat="1" ht="21" customHeight="1">
      <c r="AC1" s="365" t="s">
        <v>689</v>
      </c>
      <c r="AD1" s="365"/>
    </row>
    <row r="2" spans="1:31" s="364" customFormat="1" ht="27" customHeight="1">
      <c r="A2" s="856" t="s">
        <v>778</v>
      </c>
      <c r="B2" s="856"/>
      <c r="C2" s="856"/>
      <c r="D2" s="856"/>
      <c r="E2" s="856"/>
      <c r="F2" s="856"/>
      <c r="G2" s="856"/>
      <c r="H2" s="856"/>
      <c r="I2" s="856"/>
      <c r="J2" s="856"/>
      <c r="K2" s="856"/>
      <c r="L2" s="856"/>
      <c r="M2" s="856"/>
      <c r="N2" s="856"/>
      <c r="O2" s="856"/>
      <c r="P2" s="856"/>
      <c r="Q2" s="856"/>
      <c r="R2" s="856"/>
      <c r="S2" s="856"/>
      <c r="T2" s="856"/>
      <c r="U2" s="856"/>
      <c r="V2" s="856"/>
      <c r="W2" s="856"/>
      <c r="X2" s="856"/>
      <c r="Y2" s="856"/>
      <c r="Z2" s="856"/>
      <c r="AA2" s="856"/>
      <c r="AB2" s="856"/>
      <c r="AC2" s="856"/>
      <c r="AD2" s="366"/>
    </row>
    <row r="3" spans="1:31" s="364" customFormat="1" ht="14.1" customHeight="1"/>
    <row r="4" spans="1:31" s="364" customFormat="1" ht="20.100000000000001" customHeight="1" thickBot="1">
      <c r="A4" s="367"/>
      <c r="B4" s="367"/>
      <c r="C4" s="367"/>
      <c r="D4" s="367"/>
      <c r="E4" s="367"/>
      <c r="F4" s="367"/>
      <c r="G4" s="367"/>
      <c r="H4" s="367"/>
      <c r="I4" s="367"/>
      <c r="J4" s="367"/>
      <c r="K4" s="367"/>
      <c r="L4" s="367"/>
      <c r="M4" s="367"/>
      <c r="N4" s="367"/>
      <c r="O4" s="367"/>
      <c r="P4" s="367"/>
      <c r="Q4" s="367"/>
      <c r="R4" s="367"/>
      <c r="S4" s="367"/>
      <c r="T4" s="367"/>
      <c r="U4" s="367"/>
      <c r="V4" s="367"/>
      <c r="W4" s="367"/>
      <c r="X4" s="373"/>
      <c r="Y4" s="373"/>
      <c r="Z4" s="367"/>
      <c r="AA4" s="367"/>
      <c r="AB4" s="367"/>
      <c r="AC4" s="369"/>
      <c r="AD4" s="369"/>
    </row>
    <row r="5" spans="1:31" s="364" customFormat="1" ht="35.25" customHeight="1">
      <c r="A5" s="859" t="s">
        <v>199</v>
      </c>
      <c r="B5" s="860"/>
      <c r="C5" s="860"/>
      <c r="D5" s="861" t="str">
        <f>IF('調査票（水道水）'!D5="","",'調査票（水道水）'!D5)</f>
        <v/>
      </c>
      <c r="E5" s="862"/>
      <c r="F5" s="862"/>
      <c r="G5" s="862"/>
      <c r="H5" s="862"/>
      <c r="I5" s="862"/>
      <c r="J5" s="862"/>
      <c r="K5" s="862"/>
      <c r="L5" s="862"/>
      <c r="M5" s="862"/>
      <c r="N5" s="862"/>
      <c r="O5" s="862"/>
      <c r="P5" s="862"/>
      <c r="Q5" s="862"/>
      <c r="R5" s="862"/>
      <c r="S5" s="862"/>
      <c r="T5" s="862"/>
      <c r="U5" s="862"/>
      <c r="V5" s="862"/>
      <c r="W5" s="862"/>
      <c r="X5" s="862"/>
      <c r="Y5" s="862"/>
      <c r="Z5" s="862"/>
      <c r="AA5" s="862"/>
      <c r="AB5" s="862"/>
      <c r="AC5" s="863"/>
      <c r="AD5" s="630" t="s">
        <v>883</v>
      </c>
    </row>
    <row r="6" spans="1:31" s="364" customFormat="1" ht="35.25" customHeight="1">
      <c r="A6" s="864" t="s">
        <v>437</v>
      </c>
      <c r="B6" s="865"/>
      <c r="C6" s="866"/>
      <c r="D6" s="867"/>
      <c r="E6" s="868"/>
      <c r="F6" s="868"/>
      <c r="G6" s="868"/>
      <c r="H6" s="868"/>
      <c r="I6" s="868"/>
      <c r="J6" s="868"/>
      <c r="K6" s="868"/>
      <c r="L6" s="868"/>
      <c r="M6" s="868"/>
      <c r="N6" s="869"/>
      <c r="O6" s="766" t="s">
        <v>201</v>
      </c>
      <c r="P6" s="767"/>
      <c r="Q6" s="767"/>
      <c r="R6" s="767"/>
      <c r="S6" s="767"/>
      <c r="T6" s="768"/>
      <c r="U6" s="870"/>
      <c r="V6" s="769"/>
      <c r="W6" s="769"/>
      <c r="X6" s="769"/>
      <c r="Y6" s="769"/>
      <c r="Z6" s="769"/>
      <c r="AA6" s="769"/>
      <c r="AB6" s="769"/>
      <c r="AC6" s="871"/>
      <c r="AD6" s="641"/>
    </row>
    <row r="7" spans="1:31" s="364" customFormat="1" ht="17.25" customHeight="1">
      <c r="A7" s="917" t="s">
        <v>202</v>
      </c>
      <c r="B7" s="918"/>
      <c r="C7" s="918"/>
      <c r="D7" s="774"/>
      <c r="E7" s="775"/>
      <c r="F7" s="775"/>
      <c r="G7" s="775"/>
      <c r="H7" s="775"/>
      <c r="I7" s="775"/>
      <c r="J7" s="775"/>
      <c r="K7" s="775"/>
      <c r="L7" s="775"/>
      <c r="M7" s="775"/>
      <c r="N7" s="775"/>
      <c r="O7" s="775"/>
      <c r="P7" s="751" t="s">
        <v>197</v>
      </c>
      <c r="Q7" s="754"/>
      <c r="R7" s="1204"/>
      <c r="S7" s="1336" t="s">
        <v>198</v>
      </c>
      <c r="T7" s="1337"/>
      <c r="U7" s="933" t="s">
        <v>247</v>
      </c>
      <c r="V7" s="934"/>
      <c r="W7" s="935"/>
      <c r="X7" s="830"/>
      <c r="Y7" s="754"/>
      <c r="Z7" s="754"/>
      <c r="AA7" s="754"/>
      <c r="AB7" s="754"/>
      <c r="AC7" s="831"/>
      <c r="AD7" s="896" t="s">
        <v>761</v>
      </c>
    </row>
    <row r="8" spans="1:31" s="364" customFormat="1" ht="17.25" customHeight="1">
      <c r="A8" s="1165"/>
      <c r="B8" s="1166"/>
      <c r="C8" s="1166"/>
      <c r="D8" s="776"/>
      <c r="E8" s="777"/>
      <c r="F8" s="777"/>
      <c r="G8" s="777"/>
      <c r="H8" s="777"/>
      <c r="I8" s="777"/>
      <c r="J8" s="777"/>
      <c r="K8" s="777"/>
      <c r="L8" s="777"/>
      <c r="M8" s="777"/>
      <c r="N8" s="777"/>
      <c r="O8" s="777"/>
      <c r="P8" s="753"/>
      <c r="Q8" s="755"/>
      <c r="R8" s="1206"/>
      <c r="S8" s="1338"/>
      <c r="T8" s="1339"/>
      <c r="U8" s="936"/>
      <c r="V8" s="937"/>
      <c r="W8" s="938"/>
      <c r="X8" s="891"/>
      <c r="Y8" s="755"/>
      <c r="Z8" s="755"/>
      <c r="AA8" s="755"/>
      <c r="AB8" s="755"/>
      <c r="AC8" s="892"/>
      <c r="AD8" s="897"/>
    </row>
    <row r="9" spans="1:31" s="364" customFormat="1" ht="35.25" customHeight="1">
      <c r="A9" s="1033" t="s">
        <v>440</v>
      </c>
      <c r="B9" s="1034"/>
      <c r="C9" s="1035"/>
      <c r="D9" s="763"/>
      <c r="E9" s="764"/>
      <c r="F9" s="764"/>
      <c r="G9" s="764"/>
      <c r="H9" s="764"/>
      <c r="I9" s="764"/>
      <c r="J9" s="764"/>
      <c r="K9" s="764"/>
      <c r="L9" s="764"/>
      <c r="M9" s="764"/>
      <c r="N9" s="764"/>
      <c r="O9" s="764"/>
      <c r="P9" s="764"/>
      <c r="Q9" s="764"/>
      <c r="R9" s="764"/>
      <c r="S9" s="764"/>
      <c r="T9" s="764"/>
      <c r="U9" s="764"/>
      <c r="V9" s="764"/>
      <c r="W9" s="764"/>
      <c r="X9" s="764"/>
      <c r="Y9" s="764"/>
      <c r="Z9" s="764"/>
      <c r="AA9" s="764"/>
      <c r="AB9" s="764"/>
      <c r="AC9" s="1210"/>
      <c r="AD9" s="645"/>
    </row>
    <row r="10" spans="1:31" s="364" customFormat="1" ht="35.25" customHeight="1">
      <c r="A10" s="1033" t="s">
        <v>441</v>
      </c>
      <c r="B10" s="1034"/>
      <c r="C10" s="1035"/>
      <c r="D10" s="763"/>
      <c r="E10" s="764"/>
      <c r="F10" s="764"/>
      <c r="G10" s="764"/>
      <c r="H10" s="764"/>
      <c r="I10" s="764"/>
      <c r="J10" s="764"/>
      <c r="K10" s="764" t="s">
        <v>442</v>
      </c>
      <c r="L10" s="764"/>
      <c r="M10" s="764"/>
      <c r="N10" s="764"/>
      <c r="O10" s="764"/>
      <c r="P10" s="764"/>
      <c r="Q10" s="764"/>
      <c r="R10" s="764"/>
      <c r="S10" s="764"/>
      <c r="T10" s="764"/>
      <c r="U10" s="764"/>
      <c r="V10" s="1211" t="s">
        <v>443</v>
      </c>
      <c r="W10" s="1211"/>
      <c r="X10" s="1211"/>
      <c r="Y10" s="1211"/>
      <c r="Z10" s="1211"/>
      <c r="AA10" s="1211"/>
      <c r="AB10" s="1211"/>
      <c r="AC10" s="1212"/>
      <c r="AD10" s="645"/>
    </row>
    <row r="11" spans="1:31" s="364" customFormat="1" ht="35.25" customHeight="1">
      <c r="A11" s="1356" t="s">
        <v>690</v>
      </c>
      <c r="B11" s="1357"/>
      <c r="C11" s="1358"/>
      <c r="D11" s="870"/>
      <c r="E11" s="769"/>
      <c r="F11" s="769"/>
      <c r="G11" s="769"/>
      <c r="H11" s="769"/>
      <c r="I11" s="769"/>
      <c r="J11" s="769"/>
      <c r="K11" s="769"/>
      <c r="L11" s="1231" t="s">
        <v>205</v>
      </c>
      <c r="M11" s="1231"/>
      <c r="N11" s="1340"/>
      <c r="O11" s="1341" t="s">
        <v>691</v>
      </c>
      <c r="P11" s="1034"/>
      <c r="Q11" s="1034"/>
      <c r="R11" s="1034"/>
      <c r="S11" s="1034"/>
      <c r="T11" s="1035"/>
      <c r="U11" s="870"/>
      <c r="V11" s="769"/>
      <c r="W11" s="769"/>
      <c r="X11" s="769"/>
      <c r="Y11" s="769"/>
      <c r="Z11" s="769"/>
      <c r="AA11" s="769"/>
      <c r="AB11" s="931" t="s">
        <v>475</v>
      </c>
      <c r="AC11" s="1045"/>
      <c r="AD11" s="632"/>
    </row>
    <row r="12" spans="1:31" s="364" customFormat="1" ht="35.25" customHeight="1">
      <c r="A12" s="1165" t="s">
        <v>638</v>
      </c>
      <c r="B12" s="1166"/>
      <c r="C12" s="1166"/>
      <c r="D12" s="870"/>
      <c r="E12" s="769"/>
      <c r="F12" s="769"/>
      <c r="G12" s="769"/>
      <c r="H12" s="769"/>
      <c r="I12" s="769"/>
      <c r="J12" s="769"/>
      <c r="K12" s="769"/>
      <c r="L12" s="769"/>
      <c r="M12" s="769"/>
      <c r="N12" s="769"/>
      <c r="O12" s="769"/>
      <c r="P12" s="769"/>
      <c r="Q12" s="769"/>
      <c r="R12" s="769"/>
      <c r="S12" s="412" t="s">
        <v>197</v>
      </c>
      <c r="T12" s="769"/>
      <c r="U12" s="769"/>
      <c r="V12" s="769"/>
      <c r="W12" s="769"/>
      <c r="X12" s="769"/>
      <c r="Y12" s="769"/>
      <c r="Z12" s="769"/>
      <c r="AA12" s="769"/>
      <c r="AB12" s="769"/>
      <c r="AC12" s="487" t="s">
        <v>198</v>
      </c>
      <c r="AD12" s="645" t="s">
        <v>242</v>
      </c>
    </row>
    <row r="13" spans="1:31" s="364" customFormat="1" ht="35.25" customHeight="1" thickBot="1">
      <c r="A13" s="1345" t="s">
        <v>692</v>
      </c>
      <c r="B13" s="1346"/>
      <c r="C13" s="1346"/>
      <c r="D13" s="1359"/>
      <c r="E13" s="1360"/>
      <c r="F13" s="1360"/>
      <c r="G13" s="1360"/>
      <c r="H13" s="1360"/>
      <c r="I13" s="1360"/>
      <c r="J13" s="1360"/>
      <c r="K13" s="1360"/>
      <c r="L13" s="1360"/>
      <c r="M13" s="1360"/>
      <c r="N13" s="1360"/>
      <c r="O13" s="1360"/>
      <c r="P13" s="1360"/>
      <c r="Q13" s="1360"/>
      <c r="R13" s="1360"/>
      <c r="S13" s="488" t="s">
        <v>197</v>
      </c>
      <c r="T13" s="1361"/>
      <c r="U13" s="1362"/>
      <c r="V13" s="1362"/>
      <c r="W13" s="1362"/>
      <c r="X13" s="1362"/>
      <c r="Y13" s="1362"/>
      <c r="Z13" s="1362"/>
      <c r="AA13" s="1362"/>
      <c r="AB13" s="1362"/>
      <c r="AC13" s="492" t="s">
        <v>198</v>
      </c>
      <c r="AD13" s="645" t="s">
        <v>242</v>
      </c>
    </row>
    <row r="14" spans="1:31" s="364" customFormat="1" ht="61.5" customHeight="1" thickTop="1" thickBot="1">
      <c r="A14" s="1347" t="s">
        <v>405</v>
      </c>
      <c r="B14" s="1348"/>
      <c r="C14" s="1348"/>
      <c r="D14" s="1349"/>
      <c r="E14" s="1350"/>
      <c r="F14" s="1350"/>
      <c r="G14" s="1350"/>
      <c r="H14" s="1350"/>
      <c r="I14" s="1350"/>
      <c r="J14" s="1350"/>
      <c r="K14" s="1350"/>
      <c r="L14" s="490" t="s">
        <v>197</v>
      </c>
      <c r="M14" s="1351"/>
      <c r="N14" s="1352"/>
      <c r="O14" s="1352"/>
      <c r="P14" s="1352"/>
      <c r="Q14" s="1353" t="s">
        <v>693</v>
      </c>
      <c r="R14" s="1353"/>
      <c r="S14" s="1354" t="s">
        <v>198</v>
      </c>
      <c r="T14" s="1354"/>
      <c r="U14" s="1354"/>
      <c r="V14" s="1355"/>
      <c r="W14" s="1342" t="s">
        <v>694</v>
      </c>
      <c r="X14" s="1343"/>
      <c r="Y14" s="1343"/>
      <c r="Z14" s="1343"/>
      <c r="AA14" s="1343"/>
      <c r="AB14" s="1343"/>
      <c r="AC14" s="1344"/>
      <c r="AD14" s="645" t="s">
        <v>717</v>
      </c>
      <c r="AE14" s="694">
        <f>M14</f>
        <v>0</v>
      </c>
    </row>
    <row r="15" spans="1:31" s="364" customFormat="1" ht="35.25" customHeight="1" thickTop="1">
      <c r="A15" s="1371" t="s">
        <v>231</v>
      </c>
      <c r="B15" s="1372" t="s">
        <v>695</v>
      </c>
      <c r="C15" s="1373"/>
      <c r="D15" s="1010" t="s">
        <v>696</v>
      </c>
      <c r="E15" s="1011"/>
      <c r="F15" s="1011"/>
      <c r="G15" s="1011"/>
      <c r="H15" s="1363"/>
      <c r="I15" s="1363"/>
      <c r="J15" s="1363"/>
      <c r="K15" s="1364" t="s">
        <v>697</v>
      </c>
      <c r="L15" s="1364"/>
      <c r="M15" s="1254" t="s">
        <v>698</v>
      </c>
      <c r="N15" s="1254"/>
      <c r="O15" s="1254"/>
      <c r="P15" s="1254"/>
      <c r="Q15" s="1363"/>
      <c r="R15" s="1363"/>
      <c r="S15" s="1363"/>
      <c r="T15" s="1363"/>
      <c r="U15" s="1363"/>
      <c r="V15" s="1364" t="s">
        <v>699</v>
      </c>
      <c r="W15" s="1364"/>
      <c r="X15" s="1364"/>
      <c r="Y15" s="1364"/>
      <c r="Z15" s="1364"/>
      <c r="AA15" s="1364"/>
      <c r="AB15" s="1364"/>
      <c r="AC15" s="1365"/>
      <c r="AD15" s="631"/>
    </row>
    <row r="16" spans="1:31" s="364" customFormat="1" ht="35.25" customHeight="1">
      <c r="A16" s="1083"/>
      <c r="B16" s="767" t="s">
        <v>700</v>
      </c>
      <c r="C16" s="768"/>
      <c r="D16" s="870"/>
      <c r="E16" s="769"/>
      <c r="F16" s="769"/>
      <c r="G16" s="769"/>
      <c r="H16" s="769"/>
      <c r="I16" s="769"/>
      <c r="J16" s="769"/>
      <c r="K16" s="450" t="s">
        <v>701</v>
      </c>
      <c r="L16" s="450"/>
      <c r="M16" s="751"/>
      <c r="N16" s="751"/>
      <c r="O16" s="751"/>
      <c r="P16" s="450" t="s">
        <v>702</v>
      </c>
      <c r="Q16" s="450"/>
      <c r="R16" s="450"/>
      <c r="S16" s="751"/>
      <c r="T16" s="751"/>
      <c r="U16" s="751"/>
      <c r="V16" s="450" t="s">
        <v>703</v>
      </c>
      <c r="W16" s="450"/>
      <c r="X16" s="450"/>
      <c r="Y16" s="450"/>
      <c r="Z16" s="931" t="s">
        <v>198</v>
      </c>
      <c r="AA16" s="931"/>
      <c r="AB16" s="931"/>
      <c r="AC16" s="1045"/>
      <c r="AD16" s="642" t="s">
        <v>720</v>
      </c>
    </row>
    <row r="17" spans="1:30" s="364" customFormat="1" ht="35.25" customHeight="1">
      <c r="A17" s="1083"/>
      <c r="B17" s="767" t="s">
        <v>704</v>
      </c>
      <c r="C17" s="768"/>
      <c r="D17" s="870"/>
      <c r="E17" s="769"/>
      <c r="F17" s="769"/>
      <c r="G17" s="769"/>
      <c r="H17" s="769"/>
      <c r="I17" s="769"/>
      <c r="J17" s="769"/>
      <c r="K17" s="412" t="s">
        <v>701</v>
      </c>
      <c r="L17" s="412"/>
      <c r="M17" s="769"/>
      <c r="N17" s="769"/>
      <c r="O17" s="769"/>
      <c r="P17" s="412" t="s">
        <v>702</v>
      </c>
      <c r="Q17" s="412"/>
      <c r="R17" s="412"/>
      <c r="S17" s="769"/>
      <c r="T17" s="769"/>
      <c r="U17" s="769"/>
      <c r="V17" s="412" t="s">
        <v>703</v>
      </c>
      <c r="W17" s="412"/>
      <c r="X17" s="412"/>
      <c r="Y17" s="412"/>
      <c r="Z17" s="931" t="s">
        <v>198</v>
      </c>
      <c r="AA17" s="931"/>
      <c r="AB17" s="931"/>
      <c r="AC17" s="1045"/>
      <c r="AD17" s="642" t="s">
        <v>720</v>
      </c>
    </row>
    <row r="18" spans="1:30" s="364" customFormat="1" ht="35.25" customHeight="1">
      <c r="A18" s="1083"/>
      <c r="B18" s="828" t="s">
        <v>705</v>
      </c>
      <c r="C18" s="829"/>
      <c r="D18" s="870"/>
      <c r="E18" s="769"/>
      <c r="F18" s="769"/>
      <c r="G18" s="769"/>
      <c r="H18" s="769"/>
      <c r="I18" s="769"/>
      <c r="J18" s="769"/>
      <c r="K18" s="412" t="s">
        <v>706</v>
      </c>
      <c r="L18" s="412" t="s">
        <v>707</v>
      </c>
      <c r="M18" s="931" t="s">
        <v>708</v>
      </c>
      <c r="N18" s="931"/>
      <c r="O18" s="931"/>
      <c r="P18" s="931"/>
      <c r="Q18" s="931"/>
      <c r="R18" s="931"/>
      <c r="S18" s="931"/>
      <c r="T18" s="931"/>
      <c r="U18" s="931"/>
      <c r="V18" s="931"/>
      <c r="W18" s="931"/>
      <c r="X18" s="931"/>
      <c r="Y18" s="931"/>
      <c r="Z18" s="931"/>
      <c r="AA18" s="931"/>
      <c r="AB18" s="931"/>
      <c r="AC18" s="1045"/>
      <c r="AD18" s="657"/>
    </row>
    <row r="19" spans="1:30" s="364" customFormat="1" ht="35.25" customHeight="1" thickBot="1">
      <c r="A19" s="1085"/>
      <c r="B19" s="1022" t="s">
        <v>709</v>
      </c>
      <c r="C19" s="1023"/>
      <c r="D19" s="923"/>
      <c r="E19" s="924"/>
      <c r="F19" s="924"/>
      <c r="G19" s="924"/>
      <c r="H19" s="924"/>
      <c r="I19" s="924"/>
      <c r="J19" s="924"/>
      <c r="K19" s="491" t="s">
        <v>706</v>
      </c>
      <c r="L19" s="491" t="s">
        <v>707</v>
      </c>
      <c r="M19" s="491" t="s">
        <v>550</v>
      </c>
      <c r="N19" s="1369" t="s">
        <v>710</v>
      </c>
      <c r="O19" s="1369"/>
      <c r="P19" s="1369"/>
      <c r="Q19" s="1369"/>
      <c r="R19" s="1369"/>
      <c r="S19" s="1369"/>
      <c r="T19" s="1369"/>
      <c r="U19" s="1369"/>
      <c r="V19" s="1369"/>
      <c r="W19" s="1369"/>
      <c r="X19" s="1369"/>
      <c r="Y19" s="1369"/>
      <c r="Z19" s="1369"/>
      <c r="AA19" s="1369"/>
      <c r="AB19" s="1369"/>
      <c r="AC19" s="1370"/>
      <c r="AD19" s="657"/>
    </row>
    <row r="20" spans="1:30" s="364" customFormat="1" ht="15" customHeight="1" thickTop="1">
      <c r="A20" s="1366" t="s">
        <v>235</v>
      </c>
      <c r="B20" s="1367"/>
      <c r="C20" s="1367"/>
      <c r="D20" s="1367"/>
      <c r="E20" s="1367"/>
      <c r="F20" s="1367"/>
      <c r="G20" s="1367"/>
      <c r="H20" s="1367"/>
      <c r="I20" s="1367"/>
      <c r="J20" s="1367"/>
      <c r="K20" s="1367"/>
      <c r="L20" s="1367"/>
      <c r="M20" s="1367"/>
      <c r="N20" s="1367"/>
      <c r="O20" s="1367"/>
      <c r="P20" s="1367"/>
      <c r="Q20" s="1367"/>
      <c r="R20" s="1367"/>
      <c r="S20" s="1367"/>
      <c r="T20" s="1367"/>
      <c r="U20" s="1367"/>
      <c r="V20" s="1367"/>
      <c r="W20" s="1367"/>
      <c r="X20" s="1367"/>
      <c r="Y20" s="1367"/>
      <c r="Z20" s="1367"/>
      <c r="AA20" s="1367"/>
      <c r="AB20" s="1367"/>
      <c r="AC20" s="1368"/>
      <c r="AD20" s="656"/>
    </row>
    <row r="21" spans="1:30" s="364" customFormat="1" ht="148.5" customHeight="1" thickBot="1">
      <c r="A21" s="793"/>
      <c r="B21" s="794"/>
      <c r="C21" s="794"/>
      <c r="D21" s="794"/>
      <c r="E21" s="794"/>
      <c r="F21" s="794"/>
      <c r="G21" s="794"/>
      <c r="H21" s="794"/>
      <c r="I21" s="794"/>
      <c r="J21" s="794"/>
      <c r="K21" s="794"/>
      <c r="L21" s="794"/>
      <c r="M21" s="794"/>
      <c r="N21" s="794"/>
      <c r="O21" s="794"/>
      <c r="P21" s="794"/>
      <c r="Q21" s="794"/>
      <c r="R21" s="794"/>
      <c r="S21" s="794"/>
      <c r="T21" s="794"/>
      <c r="U21" s="794"/>
      <c r="V21" s="794"/>
      <c r="W21" s="794"/>
      <c r="X21" s="794"/>
      <c r="Y21" s="794"/>
      <c r="Z21" s="794"/>
      <c r="AA21" s="794"/>
      <c r="AB21" s="794"/>
      <c r="AC21" s="795"/>
      <c r="AD21" s="644"/>
    </row>
    <row r="22" spans="1:30" s="364" customFormat="1" ht="12.75" customHeight="1">
      <c r="A22" s="1076" t="s">
        <v>239</v>
      </c>
      <c r="B22" s="1076"/>
      <c r="C22" s="1076"/>
      <c r="D22" s="1076"/>
      <c r="E22" s="1076"/>
      <c r="F22" s="1076"/>
      <c r="G22" s="1076"/>
      <c r="H22" s="1076"/>
      <c r="I22" s="1076"/>
      <c r="J22" s="1076"/>
      <c r="K22" s="1076"/>
      <c r="L22" s="1076"/>
      <c r="M22" s="1076"/>
      <c r="N22" s="1076"/>
      <c r="O22" s="1076"/>
      <c r="P22" s="1076"/>
      <c r="Q22" s="1076"/>
      <c r="R22" s="1076"/>
      <c r="S22" s="1076"/>
      <c r="T22" s="1076"/>
      <c r="U22" s="1076"/>
      <c r="V22" s="1076"/>
      <c r="W22" s="1076"/>
      <c r="X22" s="1076"/>
      <c r="Y22" s="1076"/>
      <c r="Z22" s="1076"/>
      <c r="AA22" s="1076"/>
      <c r="AB22" s="1076"/>
      <c r="AC22" s="1076"/>
      <c r="AD22" s="376"/>
    </row>
    <row r="23" spans="1:30" s="364" customFormat="1">
      <c r="A23" s="773" t="s">
        <v>240</v>
      </c>
      <c r="B23" s="773"/>
      <c r="C23" s="773"/>
      <c r="D23" s="773"/>
      <c r="E23" s="773"/>
      <c r="F23" s="773"/>
      <c r="G23" s="773"/>
      <c r="H23" s="773"/>
      <c r="I23" s="773"/>
      <c r="J23" s="773"/>
      <c r="K23" s="773"/>
      <c r="L23" s="773"/>
      <c r="M23" s="773"/>
      <c r="N23" s="773"/>
      <c r="O23" s="773"/>
      <c r="P23" s="773"/>
      <c r="Q23" s="773"/>
      <c r="R23" s="773"/>
      <c r="S23" s="773"/>
      <c r="T23" s="773"/>
      <c r="U23" s="773"/>
      <c r="V23" s="773"/>
      <c r="W23" s="773"/>
      <c r="X23" s="773"/>
      <c r="Y23" s="773"/>
      <c r="Z23" s="773"/>
      <c r="AA23" s="773"/>
      <c r="AB23" s="773"/>
      <c r="AC23" s="773"/>
    </row>
  </sheetData>
  <mergeCells count="68">
    <mergeCell ref="A2:AC2"/>
    <mergeCell ref="A5:C5"/>
    <mergeCell ref="D5:AC5"/>
    <mergeCell ref="A6:C6"/>
    <mergeCell ref="D6:N6"/>
    <mergeCell ref="O6:T6"/>
    <mergeCell ref="U6:AC6"/>
    <mergeCell ref="AB11:AC11"/>
    <mergeCell ref="X7:AC8"/>
    <mergeCell ref="AD7:AD8"/>
    <mergeCell ref="A9:C9"/>
    <mergeCell ref="D9:AC9"/>
    <mergeCell ref="A10:C10"/>
    <mergeCell ref="D10:J10"/>
    <mergeCell ref="K10:N10"/>
    <mergeCell ref="O10:U10"/>
    <mergeCell ref="V10:AC10"/>
    <mergeCell ref="A7:C8"/>
    <mergeCell ref="D7:O8"/>
    <mergeCell ref="P7:P8"/>
    <mergeCell ref="Q7:R8"/>
    <mergeCell ref="S7:T8"/>
    <mergeCell ref="U7:W8"/>
    <mergeCell ref="A11:C11"/>
    <mergeCell ref="D11:K11"/>
    <mergeCell ref="L11:N11"/>
    <mergeCell ref="O11:T11"/>
    <mergeCell ref="U11:AA11"/>
    <mergeCell ref="W14:AC14"/>
    <mergeCell ref="A12:C12"/>
    <mergeCell ref="D12:R12"/>
    <mergeCell ref="T12:AB12"/>
    <mergeCell ref="A13:C13"/>
    <mergeCell ref="D13:R13"/>
    <mergeCell ref="T13:AB13"/>
    <mergeCell ref="A14:C14"/>
    <mergeCell ref="D14:K14"/>
    <mergeCell ref="M14:P14"/>
    <mergeCell ref="Q14:R14"/>
    <mergeCell ref="S14:V14"/>
    <mergeCell ref="Q15:U15"/>
    <mergeCell ref="V15:AC15"/>
    <mergeCell ref="B16:C16"/>
    <mergeCell ref="D16:J16"/>
    <mergeCell ref="M16:O16"/>
    <mergeCell ref="S16:U16"/>
    <mergeCell ref="Z16:AC16"/>
    <mergeCell ref="B15:C15"/>
    <mergeCell ref="D15:G15"/>
    <mergeCell ref="H15:J15"/>
    <mergeCell ref="K15:L15"/>
    <mergeCell ref="M15:P15"/>
    <mergeCell ref="A20:AC20"/>
    <mergeCell ref="A21:AC21"/>
    <mergeCell ref="A22:AC22"/>
    <mergeCell ref="A23:AC23"/>
    <mergeCell ref="S17:U17"/>
    <mergeCell ref="Z17:AC17"/>
    <mergeCell ref="B18:C18"/>
    <mergeCell ref="D18:J18"/>
    <mergeCell ref="M18:AC18"/>
    <mergeCell ref="B19:C19"/>
    <mergeCell ref="D19:J19"/>
    <mergeCell ref="N19:AC19"/>
    <mergeCell ref="A15:A19"/>
    <mergeCell ref="B17:C17"/>
    <mergeCell ref="D17:J17"/>
    <mergeCell ref="M17:O17"/>
  </mergeCells>
  <phoneticPr fontId="1"/>
  <dataValidations count="1">
    <dataValidation type="list" allowBlank="1" showInputMessage="1" showErrorMessage="1" sqref="M14:P14">
      <formula1>"&gt;350,150,100,50,&lt;10"</formula1>
    </dataValidation>
  </dataValidations>
  <pageMargins left="0.7" right="0.7" top="0.75" bottom="0.75" header="0.3" footer="0.3"/>
  <pageSetup paperSize="9" orientation="portrait" verticalDpi="0" r:id="rId1"/>
  <legacy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選択リスト!$C$3:$C$10</xm:f>
          </x14:formula1>
          <xm:sqref>Q7:R8</xm:sqref>
        </x14:dataValidation>
        <x14:dataValidation type="list" allowBlank="1" showInputMessage="1" showErrorMessage="1">
          <x14:formula1>
            <xm:f>選択リスト!$D$3:$D$7</xm:f>
          </x14:formula1>
          <xm:sqref>X7:AC8</xm:sqref>
        </x14:dataValidation>
        <x14:dataValidation type="list" allowBlank="1" showInputMessage="1" showErrorMessage="1">
          <x14:formula1>
            <xm:f>選択リスト!$Q$3:$Q$7</xm:f>
          </x14:formula1>
          <xm:sqref>D12:R12</xm:sqref>
        </x14:dataValidation>
        <x14:dataValidation type="list" allowBlank="1" showInputMessage="1" showErrorMessage="1">
          <x14:formula1>
            <xm:f>選択リスト!$R$3:$R$6</xm:f>
          </x14:formula1>
          <xm:sqref>D13:R13</xm:sqref>
        </x14:dataValidation>
        <x14:dataValidation type="list" allowBlank="1" showInputMessage="1" showErrorMessage="1">
          <x14:formula1>
            <xm:f>選択リスト!$T$3:$T$5</xm:f>
          </x14:formula1>
          <xm:sqref>D14:K14</xm:sqref>
        </x14:dataValidation>
        <x14:dataValidation type="list" allowBlank="1" showInputMessage="1" showErrorMessage="1">
          <x14:formula1>
            <xm:f>選択リスト!$N$3:$N$6</xm:f>
          </x14:formula1>
          <xm:sqref>D16:J16</xm:sqref>
        </x14:dataValidation>
        <x14:dataValidation type="list" allowBlank="1" showInputMessage="1" showErrorMessage="1">
          <x14:formula1>
            <xm:f>選択リスト!$W$3:$W$5</xm:f>
          </x14:formula1>
          <xm:sqref>D17:J17</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D122"/>
  <sheetViews>
    <sheetView zoomScale="120" zoomScaleNormal="120" workbookViewId="0">
      <selection activeCell="N12" sqref="N12"/>
    </sheetView>
  </sheetViews>
  <sheetFormatPr defaultRowHeight="11.25"/>
  <cols>
    <col min="1" max="1" width="3.75" style="1" bestFit="1" customWidth="1"/>
    <col min="2" max="2" width="15.625" style="16" customWidth="1"/>
    <col min="3" max="4" width="4.5" style="15" bestFit="1" customWidth="1"/>
    <col min="5" max="5" width="13.875" style="15" bestFit="1" customWidth="1"/>
    <col min="6" max="6" width="7.5" style="15" bestFit="1" customWidth="1"/>
    <col min="7" max="7" width="6" style="15" bestFit="1" customWidth="1"/>
    <col min="8" max="8" width="17.25" style="15" bestFit="1" customWidth="1"/>
    <col min="9" max="9" width="9" style="15" bestFit="1" customWidth="1"/>
    <col min="10" max="12" width="10.5" style="15" bestFit="1" customWidth="1"/>
    <col min="13" max="13" width="7.5" style="15" bestFit="1" customWidth="1"/>
    <col min="14" max="14" width="13.875" style="15" bestFit="1" customWidth="1"/>
    <col min="15" max="15" width="10.5" style="15" bestFit="1" customWidth="1"/>
    <col min="16" max="18" width="10.5" style="15" customWidth="1"/>
    <col min="19" max="19" width="13.875" style="15" bestFit="1" customWidth="1"/>
    <col min="20" max="20" width="6" style="15" bestFit="1" customWidth="1"/>
    <col min="21" max="22" width="8.25" style="15" bestFit="1" customWidth="1"/>
    <col min="23" max="23" width="4.5" style="15" bestFit="1" customWidth="1"/>
    <col min="24" max="24" width="6.75" style="15" bestFit="1" customWidth="1"/>
    <col min="25" max="25" width="4.5" style="15" bestFit="1" customWidth="1"/>
    <col min="26" max="26" width="11.625" style="15" customWidth="1"/>
    <col min="27" max="27" width="9" style="15"/>
    <col min="28" max="28" width="11.25" style="15" customWidth="1"/>
    <col min="29" max="29" width="13.125" style="15" customWidth="1"/>
    <col min="30" max="16384" width="9" style="15"/>
  </cols>
  <sheetData>
    <row r="1" spans="2:30" ht="17.100000000000001" customHeight="1"/>
    <row r="2" spans="2:30" ht="17.100000000000001" customHeight="1">
      <c r="B2" s="16" t="s">
        <v>491</v>
      </c>
      <c r="C2" s="15" t="s">
        <v>495</v>
      </c>
      <c r="D2" s="15" t="s">
        <v>5</v>
      </c>
      <c r="E2" s="15" t="s">
        <v>503</v>
      </c>
      <c r="F2" s="15" t="s">
        <v>516</v>
      </c>
      <c r="G2" s="15" t="s">
        <v>117</v>
      </c>
      <c r="H2" s="15" t="s">
        <v>118</v>
      </c>
      <c r="I2" s="15" t="s">
        <v>528</v>
      </c>
      <c r="J2" s="15" t="s">
        <v>587</v>
      </c>
      <c r="K2" s="15" t="s">
        <v>591</v>
      </c>
      <c r="L2" s="15" t="s">
        <v>595</v>
      </c>
      <c r="M2" s="15" t="s">
        <v>621</v>
      </c>
      <c r="N2" s="15" t="s">
        <v>78</v>
      </c>
      <c r="O2" s="15" t="s">
        <v>72</v>
      </c>
      <c r="P2" s="15" t="s">
        <v>660</v>
      </c>
      <c r="Q2" s="15" t="s">
        <v>711</v>
      </c>
      <c r="R2" s="15" t="s">
        <v>716</v>
      </c>
      <c r="S2" s="15" t="s">
        <v>750</v>
      </c>
      <c r="T2" s="15" t="s">
        <v>508</v>
      </c>
      <c r="U2" s="15" t="s">
        <v>520</v>
      </c>
      <c r="V2" s="15" t="s">
        <v>586</v>
      </c>
      <c r="W2" s="15" t="s">
        <v>511</v>
      </c>
      <c r="X2" s="15" t="s">
        <v>718</v>
      </c>
      <c r="Y2" s="45" t="s">
        <v>513</v>
      </c>
      <c r="Z2" s="15" t="s">
        <v>859</v>
      </c>
      <c r="AA2" s="15" t="s">
        <v>860</v>
      </c>
      <c r="AB2" s="15" t="s">
        <v>870</v>
      </c>
      <c r="AC2" s="15" t="s">
        <v>874</v>
      </c>
      <c r="AD2" s="15" t="s">
        <v>876</v>
      </c>
    </row>
    <row r="3" spans="2:30" ht="17.100000000000001" customHeight="1"/>
    <row r="4" spans="2:30" ht="17.100000000000001" customHeight="1">
      <c r="B4" s="483" t="s">
        <v>274</v>
      </c>
      <c r="C4" s="15" t="s">
        <v>496</v>
      </c>
      <c r="D4" s="15" t="s">
        <v>26</v>
      </c>
      <c r="E4" s="15" t="s">
        <v>504</v>
      </c>
      <c r="F4" s="15" t="s">
        <v>517</v>
      </c>
      <c r="G4" s="15" t="s">
        <v>522</v>
      </c>
      <c r="H4" s="15" t="s">
        <v>525</v>
      </c>
      <c r="I4" s="15" t="s">
        <v>189</v>
      </c>
      <c r="J4" s="15" t="s">
        <v>588</v>
      </c>
      <c r="K4" s="15" t="s">
        <v>592</v>
      </c>
      <c r="L4" s="15" t="s">
        <v>596</v>
      </c>
      <c r="M4" s="15" t="s">
        <v>622</v>
      </c>
      <c r="N4" s="15" t="s">
        <v>530</v>
      </c>
      <c r="O4" s="15" t="s">
        <v>531</v>
      </c>
      <c r="P4" s="15" t="s">
        <v>588</v>
      </c>
      <c r="Q4" s="15" t="s">
        <v>712</v>
      </c>
      <c r="R4" s="15" t="s">
        <v>837</v>
      </c>
      <c r="S4" s="15" t="s">
        <v>751</v>
      </c>
      <c r="T4" s="15" t="s">
        <v>509</v>
      </c>
      <c r="U4" s="15" t="s">
        <v>521</v>
      </c>
      <c r="V4" s="15" t="s">
        <v>509</v>
      </c>
      <c r="W4" s="15" t="s">
        <v>58</v>
      </c>
      <c r="X4" s="15" t="s">
        <v>588</v>
      </c>
      <c r="Y4" s="15" t="s">
        <v>514</v>
      </c>
      <c r="Z4" s="15" t="s">
        <v>856</v>
      </c>
      <c r="AA4" s="15" t="s">
        <v>857</v>
      </c>
      <c r="AB4" s="15" t="s">
        <v>861</v>
      </c>
      <c r="AC4" s="15" t="s">
        <v>872</v>
      </c>
      <c r="AD4" s="15" t="s">
        <v>877</v>
      </c>
    </row>
    <row r="5" spans="2:30" ht="17.100000000000001" customHeight="1">
      <c r="B5" s="483" t="s">
        <v>275</v>
      </c>
      <c r="C5" s="15" t="s">
        <v>497</v>
      </c>
      <c r="D5" s="15" t="s">
        <v>492</v>
      </c>
      <c r="E5" s="15" t="s">
        <v>505</v>
      </c>
      <c r="F5" s="15" t="s">
        <v>518</v>
      </c>
      <c r="G5" s="15" t="s">
        <v>523</v>
      </c>
      <c r="H5" s="15" t="s">
        <v>526</v>
      </c>
      <c r="I5" s="15" t="s">
        <v>529</v>
      </c>
      <c r="J5" s="15" t="s">
        <v>589</v>
      </c>
      <c r="K5" s="15" t="s">
        <v>593</v>
      </c>
      <c r="L5" s="15" t="s">
        <v>597</v>
      </c>
      <c r="M5" s="15" t="s">
        <v>623</v>
      </c>
      <c r="N5" s="15" t="s">
        <v>882</v>
      </c>
      <c r="O5" s="15" t="s">
        <v>532</v>
      </c>
      <c r="P5" s="15" t="s">
        <v>661</v>
      </c>
      <c r="Q5" s="15" t="s">
        <v>713</v>
      </c>
      <c r="R5" s="15" t="s">
        <v>834</v>
      </c>
      <c r="S5" s="15" t="s">
        <v>752</v>
      </c>
      <c r="T5" s="15" t="s">
        <v>510</v>
      </c>
      <c r="U5" s="15" t="s">
        <v>509</v>
      </c>
      <c r="V5" s="15" t="s">
        <v>510</v>
      </c>
      <c r="W5" s="15" t="s">
        <v>512</v>
      </c>
      <c r="X5" s="15" t="s">
        <v>719</v>
      </c>
      <c r="Y5" s="15" t="s">
        <v>515</v>
      </c>
      <c r="Z5" s="15" t="s">
        <v>855</v>
      </c>
      <c r="AA5" s="15" t="s">
        <v>858</v>
      </c>
      <c r="AB5" s="15" t="s">
        <v>864</v>
      </c>
      <c r="AC5" s="15" t="s">
        <v>873</v>
      </c>
      <c r="AD5" s="15" t="s">
        <v>878</v>
      </c>
    </row>
    <row r="6" spans="2:30" ht="17.100000000000001" customHeight="1">
      <c r="B6" s="483" t="s">
        <v>276</v>
      </c>
      <c r="C6" s="15" t="s">
        <v>498</v>
      </c>
      <c r="D6" s="15" t="s">
        <v>493</v>
      </c>
      <c r="E6" s="15" t="s">
        <v>506</v>
      </c>
      <c r="F6" s="15" t="s">
        <v>519</v>
      </c>
      <c r="G6" s="15" t="s">
        <v>524</v>
      </c>
      <c r="H6" s="15" t="s">
        <v>527</v>
      </c>
      <c r="I6" s="15" t="s">
        <v>524</v>
      </c>
      <c r="J6" s="15" t="s">
        <v>590</v>
      </c>
      <c r="K6" s="15" t="s">
        <v>594</v>
      </c>
      <c r="L6" s="15" t="s">
        <v>598</v>
      </c>
      <c r="M6" s="15" t="s">
        <v>624</v>
      </c>
      <c r="N6" s="15" t="s">
        <v>512</v>
      </c>
      <c r="O6" s="15" t="s">
        <v>533</v>
      </c>
      <c r="P6" s="15" t="s">
        <v>662</v>
      </c>
      <c r="Q6" s="15" t="s">
        <v>714</v>
      </c>
      <c r="R6" s="15" t="s">
        <v>833</v>
      </c>
      <c r="S6" s="15" t="s">
        <v>753</v>
      </c>
      <c r="U6" s="15" t="s">
        <v>510</v>
      </c>
      <c r="V6" s="15" t="s">
        <v>521</v>
      </c>
      <c r="AB6" s="15" t="s">
        <v>869</v>
      </c>
      <c r="AC6" s="15" t="s">
        <v>865</v>
      </c>
      <c r="AD6" s="15" t="s">
        <v>865</v>
      </c>
    </row>
    <row r="7" spans="2:30" ht="17.100000000000001" customHeight="1">
      <c r="B7" s="483" t="s">
        <v>277</v>
      </c>
      <c r="C7" s="15" t="s">
        <v>499</v>
      </c>
      <c r="D7" s="15" t="s">
        <v>494</v>
      </c>
      <c r="E7" s="15" t="s">
        <v>507</v>
      </c>
      <c r="O7" s="15" t="s">
        <v>512</v>
      </c>
      <c r="P7" s="15" t="s">
        <v>663</v>
      </c>
      <c r="Q7" s="15" t="s">
        <v>715</v>
      </c>
      <c r="S7" s="15" t="s">
        <v>754</v>
      </c>
      <c r="AB7" s="15" t="s">
        <v>862</v>
      </c>
    </row>
    <row r="8" spans="2:30" ht="17.100000000000001" customHeight="1">
      <c r="B8" s="483" t="s">
        <v>295</v>
      </c>
      <c r="C8" s="15" t="s">
        <v>500</v>
      </c>
      <c r="E8" s="15" t="s">
        <v>838</v>
      </c>
      <c r="AB8" s="15" t="s">
        <v>868</v>
      </c>
    </row>
    <row r="9" spans="2:30" ht="17.100000000000001" customHeight="1">
      <c r="B9" s="483" t="s">
        <v>278</v>
      </c>
      <c r="C9" s="81" t="s">
        <v>501</v>
      </c>
      <c r="AB9" s="15" t="s">
        <v>867</v>
      </c>
    </row>
    <row r="10" spans="2:30" ht="17.100000000000001" customHeight="1">
      <c r="B10" s="483" t="s">
        <v>279</v>
      </c>
      <c r="C10" s="81" t="s">
        <v>502</v>
      </c>
      <c r="AB10" s="15" t="s">
        <v>863</v>
      </c>
    </row>
    <row r="11" spans="2:30" ht="17.100000000000001" customHeight="1">
      <c r="B11" s="483" t="s">
        <v>280</v>
      </c>
      <c r="AB11" s="15" t="s">
        <v>866</v>
      </c>
    </row>
    <row r="12" spans="2:30" ht="17.100000000000001" customHeight="1">
      <c r="B12" s="483" t="s">
        <v>281</v>
      </c>
    </row>
    <row r="13" spans="2:30" ht="17.100000000000001" customHeight="1">
      <c r="B13" s="483" t="s">
        <v>282</v>
      </c>
    </row>
    <row r="14" spans="2:30" ht="17.100000000000001" customHeight="1">
      <c r="B14" s="483" t="s">
        <v>296</v>
      </c>
    </row>
    <row r="15" spans="2:30" ht="17.100000000000001" customHeight="1">
      <c r="B15" s="483" t="s">
        <v>283</v>
      </c>
    </row>
    <row r="16" spans="2:30" ht="17.100000000000001" customHeight="1">
      <c r="B16" s="483" t="s">
        <v>284</v>
      </c>
    </row>
    <row r="17" spans="2:2" ht="17.100000000000001" customHeight="1">
      <c r="B17" s="483" t="s">
        <v>285</v>
      </c>
    </row>
    <row r="18" spans="2:2" ht="17.100000000000001" customHeight="1">
      <c r="B18" s="483" t="s">
        <v>286</v>
      </c>
    </row>
    <row r="19" spans="2:2" ht="17.100000000000001" customHeight="1">
      <c r="B19" s="483" t="s">
        <v>287</v>
      </c>
    </row>
    <row r="20" spans="2:2" ht="17.100000000000001" customHeight="1">
      <c r="B20" s="483" t="s">
        <v>288</v>
      </c>
    </row>
    <row r="21" spans="2:2" ht="17.100000000000001" customHeight="1">
      <c r="B21" s="483" t="s">
        <v>289</v>
      </c>
    </row>
    <row r="22" spans="2:2" ht="17.100000000000001" customHeight="1">
      <c r="B22" s="483" t="s">
        <v>290</v>
      </c>
    </row>
    <row r="23" spans="2:2" ht="17.100000000000001" customHeight="1">
      <c r="B23" s="483" t="s">
        <v>291</v>
      </c>
    </row>
    <row r="24" spans="2:2" ht="17.100000000000001" customHeight="1">
      <c r="B24" s="484" t="s">
        <v>297</v>
      </c>
    </row>
    <row r="25" spans="2:2" ht="17.100000000000001" customHeight="1">
      <c r="B25" s="485" t="s">
        <v>293</v>
      </c>
    </row>
    <row r="26" spans="2:2" ht="17.100000000000001" customHeight="1">
      <c r="B26" s="485" t="s">
        <v>292</v>
      </c>
    </row>
    <row r="27" spans="2:2" ht="17.100000000000001" customHeight="1">
      <c r="B27" s="485" t="s">
        <v>294</v>
      </c>
    </row>
    <row r="28" spans="2:2" ht="17.100000000000001" customHeight="1">
      <c r="B28" s="483" t="s">
        <v>298</v>
      </c>
    </row>
    <row r="29" spans="2:2" ht="17.100000000000001" customHeight="1">
      <c r="B29" s="485" t="s">
        <v>299</v>
      </c>
    </row>
    <row r="30" spans="2:2" ht="17.100000000000001" customHeight="1">
      <c r="B30" s="485" t="s">
        <v>300</v>
      </c>
    </row>
    <row r="31" spans="2:2" ht="17.100000000000001" customHeight="1">
      <c r="B31" s="485" t="s">
        <v>301</v>
      </c>
    </row>
    <row r="32" spans="2:2" ht="17.100000000000001" customHeight="1">
      <c r="B32" s="485" t="s">
        <v>302</v>
      </c>
    </row>
    <row r="33" spans="2:2" ht="17.100000000000001" customHeight="1">
      <c r="B33" s="483" t="s">
        <v>303</v>
      </c>
    </row>
    <row r="34" spans="2:2" ht="17.100000000000001" customHeight="1">
      <c r="B34" s="483" t="s">
        <v>304</v>
      </c>
    </row>
    <row r="35" spans="2:2" ht="17.100000000000001" customHeight="1">
      <c r="B35" s="483" t="s">
        <v>305</v>
      </c>
    </row>
    <row r="36" spans="2:2" ht="17.100000000000001" customHeight="1">
      <c r="B36" s="483" t="s">
        <v>306</v>
      </c>
    </row>
    <row r="37" spans="2:2" ht="17.100000000000001" customHeight="1">
      <c r="B37" s="483" t="s">
        <v>307</v>
      </c>
    </row>
    <row r="38" spans="2:2" ht="17.100000000000001" customHeight="1">
      <c r="B38" s="483" t="s">
        <v>308</v>
      </c>
    </row>
    <row r="39" spans="2:2" ht="17.100000000000001" customHeight="1">
      <c r="B39" s="483" t="s">
        <v>309</v>
      </c>
    </row>
    <row r="40" spans="2:2" ht="17.100000000000001" customHeight="1">
      <c r="B40" s="483" t="s">
        <v>310</v>
      </c>
    </row>
    <row r="41" spans="2:2" ht="17.100000000000001" customHeight="1">
      <c r="B41" s="483" t="s">
        <v>311</v>
      </c>
    </row>
    <row r="42" spans="2:2" ht="17.100000000000001" customHeight="1">
      <c r="B42" s="483" t="s">
        <v>312</v>
      </c>
    </row>
    <row r="43" spans="2:2" ht="17.100000000000001" customHeight="1">
      <c r="B43" s="483" t="s">
        <v>313</v>
      </c>
    </row>
    <row r="44" spans="2:2" ht="17.100000000000001" customHeight="1">
      <c r="B44" s="483" t="s">
        <v>314</v>
      </c>
    </row>
    <row r="45" spans="2:2" ht="17.100000000000001" customHeight="1">
      <c r="B45" s="483" t="s">
        <v>315</v>
      </c>
    </row>
    <row r="46" spans="2:2" ht="17.100000000000001" customHeight="1">
      <c r="B46" s="483" t="s">
        <v>316</v>
      </c>
    </row>
    <row r="47" spans="2:2" ht="17.100000000000001" customHeight="1">
      <c r="B47" s="483" t="s">
        <v>317</v>
      </c>
    </row>
    <row r="48" spans="2:2" ht="17.100000000000001" customHeight="1">
      <c r="B48" s="483" t="s">
        <v>318</v>
      </c>
    </row>
    <row r="49" spans="2:2" ht="17.100000000000001" customHeight="1">
      <c r="B49" s="483" t="s">
        <v>319</v>
      </c>
    </row>
    <row r="50" spans="2:2" ht="17.100000000000001" customHeight="1">
      <c r="B50" s="483" t="s">
        <v>320</v>
      </c>
    </row>
    <row r="51" spans="2:2" ht="17.100000000000001" customHeight="1">
      <c r="B51" s="483" t="s">
        <v>321</v>
      </c>
    </row>
    <row r="52" spans="2:2" ht="17.100000000000001" customHeight="1">
      <c r="B52" s="483" t="s">
        <v>322</v>
      </c>
    </row>
    <row r="53" spans="2:2" ht="17.100000000000001" customHeight="1">
      <c r="B53" s="483" t="s">
        <v>323</v>
      </c>
    </row>
    <row r="54" spans="2:2" ht="17.100000000000001" customHeight="1">
      <c r="B54" s="483" t="s">
        <v>324</v>
      </c>
    </row>
    <row r="55" spans="2:2" ht="17.100000000000001" customHeight="1">
      <c r="B55" s="483" t="s">
        <v>325</v>
      </c>
    </row>
    <row r="56" spans="2:2" ht="17.100000000000001" customHeight="1">
      <c r="B56" s="483" t="s">
        <v>326</v>
      </c>
    </row>
    <row r="57" spans="2:2" ht="17.100000000000001" customHeight="1">
      <c r="B57" s="483" t="s">
        <v>327</v>
      </c>
    </row>
    <row r="58" spans="2:2" ht="17.100000000000001" customHeight="1">
      <c r="B58" s="483" t="s">
        <v>328</v>
      </c>
    </row>
    <row r="59" spans="2:2" ht="17.100000000000001" customHeight="1">
      <c r="B59" s="483" t="s">
        <v>329</v>
      </c>
    </row>
    <row r="60" spans="2:2" ht="17.100000000000001" customHeight="1">
      <c r="B60" s="483" t="s">
        <v>330</v>
      </c>
    </row>
    <row r="61" spans="2:2" ht="17.100000000000001" customHeight="1">
      <c r="B61" s="483" t="s">
        <v>331</v>
      </c>
    </row>
    <row r="62" spans="2:2" ht="17.100000000000001" customHeight="1">
      <c r="B62" s="483" t="s">
        <v>332</v>
      </c>
    </row>
    <row r="63" spans="2:2" ht="17.100000000000001" customHeight="1">
      <c r="B63" s="483" t="s">
        <v>333</v>
      </c>
    </row>
    <row r="64" spans="2:2" ht="17.100000000000001" customHeight="1">
      <c r="B64" s="483" t="s">
        <v>334</v>
      </c>
    </row>
    <row r="65" spans="2:2" ht="17.100000000000001" customHeight="1">
      <c r="B65" s="483" t="s">
        <v>335</v>
      </c>
    </row>
    <row r="66" spans="2:2" ht="17.100000000000001" customHeight="1">
      <c r="B66" s="483" t="s">
        <v>336</v>
      </c>
    </row>
    <row r="67" spans="2:2" ht="17.100000000000001" customHeight="1">
      <c r="B67" s="483" t="s">
        <v>337</v>
      </c>
    </row>
    <row r="68" spans="2:2" ht="17.100000000000001" customHeight="1">
      <c r="B68" s="483" t="s">
        <v>338</v>
      </c>
    </row>
    <row r="69" spans="2:2" ht="17.100000000000001" customHeight="1">
      <c r="B69" s="483" t="s">
        <v>339</v>
      </c>
    </row>
    <row r="70" spans="2:2" ht="17.100000000000001" customHeight="1">
      <c r="B70" s="483" t="s">
        <v>340</v>
      </c>
    </row>
    <row r="71" spans="2:2" ht="17.100000000000001" customHeight="1">
      <c r="B71" s="483" t="s">
        <v>341</v>
      </c>
    </row>
    <row r="72" spans="2:2" ht="17.100000000000001" customHeight="1">
      <c r="B72" s="483" t="s">
        <v>342</v>
      </c>
    </row>
    <row r="73" spans="2:2" ht="17.100000000000001" customHeight="1">
      <c r="B73" s="483" t="s">
        <v>343</v>
      </c>
    </row>
    <row r="74" spans="2:2" ht="17.100000000000001" customHeight="1">
      <c r="B74" s="483" t="s">
        <v>344</v>
      </c>
    </row>
    <row r="75" spans="2:2" ht="17.100000000000001" customHeight="1">
      <c r="B75" s="483" t="s">
        <v>345</v>
      </c>
    </row>
    <row r="76" spans="2:2" ht="17.100000000000001" customHeight="1">
      <c r="B76" s="483" t="s">
        <v>346</v>
      </c>
    </row>
    <row r="77" spans="2:2" ht="17.100000000000001" customHeight="1">
      <c r="B77" s="483" t="s">
        <v>347</v>
      </c>
    </row>
    <row r="78" spans="2:2" ht="17.100000000000001" customHeight="1">
      <c r="B78" s="483" t="s">
        <v>348</v>
      </c>
    </row>
    <row r="79" spans="2:2" ht="17.100000000000001" customHeight="1">
      <c r="B79" s="483" t="s">
        <v>349</v>
      </c>
    </row>
    <row r="80" spans="2:2" ht="17.100000000000001" customHeight="1">
      <c r="B80" s="483" t="s">
        <v>350</v>
      </c>
    </row>
    <row r="81" spans="1:2" ht="17.100000000000001" customHeight="1">
      <c r="B81" s="483" t="s">
        <v>351</v>
      </c>
    </row>
    <row r="82" spans="1:2" ht="17.100000000000001" customHeight="1">
      <c r="B82" s="483" t="s">
        <v>352</v>
      </c>
    </row>
    <row r="83" spans="1:2" ht="17.100000000000001" customHeight="1">
      <c r="B83" s="483" t="s">
        <v>353</v>
      </c>
    </row>
    <row r="84" spans="1:2" ht="17.100000000000001" customHeight="1">
      <c r="B84" s="483" t="s">
        <v>354</v>
      </c>
    </row>
    <row r="85" spans="1:2" ht="17.100000000000001" customHeight="1">
      <c r="B85" s="483" t="s">
        <v>355</v>
      </c>
    </row>
    <row r="86" spans="1:2" ht="17.100000000000001" customHeight="1">
      <c r="B86" s="483" t="s">
        <v>356</v>
      </c>
    </row>
    <row r="87" spans="1:2" ht="17.100000000000001" customHeight="1">
      <c r="B87" s="483" t="s">
        <v>357</v>
      </c>
    </row>
    <row r="88" spans="1:2" s="81" customFormat="1" ht="17.100000000000001" customHeight="1">
      <c r="A88" s="80"/>
      <c r="B88" s="483" t="s">
        <v>358</v>
      </c>
    </row>
    <row r="89" spans="1:2" ht="17.100000000000001" customHeight="1">
      <c r="B89" s="483" t="s">
        <v>359</v>
      </c>
    </row>
    <row r="90" spans="1:2" ht="17.100000000000001" customHeight="1">
      <c r="B90" s="483" t="s">
        <v>360</v>
      </c>
    </row>
    <row r="91" spans="1:2" ht="17.100000000000001" customHeight="1">
      <c r="B91" s="483" t="s">
        <v>361</v>
      </c>
    </row>
    <row r="92" spans="1:2" ht="17.100000000000001" customHeight="1">
      <c r="B92" s="483" t="s">
        <v>362</v>
      </c>
    </row>
    <row r="93" spans="1:2" ht="17.100000000000001" customHeight="1">
      <c r="B93" s="483" t="s">
        <v>363</v>
      </c>
    </row>
    <row r="94" spans="1:2" ht="17.100000000000001" customHeight="1">
      <c r="B94" s="483" t="s">
        <v>364</v>
      </c>
    </row>
    <row r="95" spans="1:2" ht="17.100000000000001" customHeight="1">
      <c r="B95" s="483" t="s">
        <v>365</v>
      </c>
    </row>
    <row r="96" spans="1:2" ht="17.100000000000001" customHeight="1">
      <c r="B96" s="485" t="s">
        <v>366</v>
      </c>
    </row>
    <row r="97" spans="2:2" ht="17.100000000000001" customHeight="1">
      <c r="B97" s="485" t="s">
        <v>367</v>
      </c>
    </row>
    <row r="98" spans="2:2" ht="17.100000000000001" customHeight="1">
      <c r="B98" s="485" t="s">
        <v>368</v>
      </c>
    </row>
    <row r="99" spans="2:2" ht="17.100000000000001" customHeight="1">
      <c r="B99" s="483" t="s">
        <v>369</v>
      </c>
    </row>
    <row r="100" spans="2:2" ht="17.100000000000001" customHeight="1">
      <c r="B100" s="486" t="s">
        <v>370</v>
      </c>
    </row>
    <row r="101" spans="2:2" ht="17.100000000000001" customHeight="1">
      <c r="B101" s="486" t="s">
        <v>371</v>
      </c>
    </row>
    <row r="102" spans="2:2" ht="17.100000000000001" customHeight="1">
      <c r="B102" s="486" t="s">
        <v>372</v>
      </c>
    </row>
    <row r="103" spans="2:2" ht="17.100000000000001" customHeight="1">
      <c r="B103" s="486" t="s">
        <v>373</v>
      </c>
    </row>
    <row r="104" spans="2:2" ht="17.100000000000001" customHeight="1">
      <c r="B104" s="486" t="s">
        <v>374</v>
      </c>
    </row>
    <row r="105" spans="2:2" ht="17.100000000000001" customHeight="1">
      <c r="B105" s="486" t="s">
        <v>375</v>
      </c>
    </row>
    <row r="106" spans="2:2" ht="17.100000000000001" customHeight="1">
      <c r="B106" s="486" t="s">
        <v>376</v>
      </c>
    </row>
    <row r="107" spans="2:2" ht="17.100000000000001" customHeight="1">
      <c r="B107" s="486" t="s">
        <v>377</v>
      </c>
    </row>
    <row r="108" spans="2:2" ht="17.100000000000001" customHeight="1">
      <c r="B108" s="3" t="s">
        <v>378</v>
      </c>
    </row>
    <row r="109" spans="2:2" ht="17.100000000000001" customHeight="1">
      <c r="B109" s="486" t="s">
        <v>379</v>
      </c>
    </row>
    <row r="110" spans="2:2" ht="17.100000000000001" customHeight="1">
      <c r="B110" s="486" t="s">
        <v>380</v>
      </c>
    </row>
    <row r="111" spans="2:2" ht="17.100000000000001" customHeight="1">
      <c r="B111" s="3" t="s">
        <v>381</v>
      </c>
    </row>
    <row r="112" spans="2:2" ht="17.100000000000001" customHeight="1">
      <c r="B112" s="486" t="s">
        <v>382</v>
      </c>
    </row>
    <row r="113" spans="2:2" ht="17.100000000000001" customHeight="1">
      <c r="B113" s="486" t="s">
        <v>383</v>
      </c>
    </row>
    <row r="114" spans="2:2" ht="17.100000000000001" customHeight="1">
      <c r="B114" s="486" t="s">
        <v>384</v>
      </c>
    </row>
    <row r="115" spans="2:2" ht="17.100000000000001" customHeight="1">
      <c r="B115" s="486" t="s">
        <v>385</v>
      </c>
    </row>
    <row r="116" spans="2:2" ht="17.100000000000001" customHeight="1">
      <c r="B116" s="3" t="s">
        <v>386</v>
      </c>
    </row>
    <row r="117" spans="2:2" ht="17.100000000000001" customHeight="1">
      <c r="B117" s="486" t="s">
        <v>387</v>
      </c>
    </row>
    <row r="118" spans="2:2" ht="17.100000000000001" customHeight="1">
      <c r="B118" s="486" t="s">
        <v>388</v>
      </c>
    </row>
    <row r="119" spans="2:2" ht="17.100000000000001" customHeight="1"/>
    <row r="120" spans="2:2" ht="17.100000000000001" customHeight="1"/>
    <row r="121" spans="2:2" ht="17.100000000000001" customHeight="1"/>
    <row r="122" spans="2:2" ht="17.100000000000001" customHeight="1"/>
  </sheetData>
  <phoneticPr fontId="1"/>
  <pageMargins left="0.19685039370078741" right="0.19685039370078741" top="0.59055118110236227" bottom="0.59055118110236227" header="0.31496062992125984" footer="0.31496062992125984"/>
  <pageSetup paperSize="9" scale="70" fitToHeight="3" orientation="landscape" r:id="rId1"/>
  <headerFooter>
    <oddFooter>&amp;C&amp;"ＭＳ ゴシック,標準"&amp;9県立飲料水　&amp;P/&amp;N&amp;R&amp;"ＭＳ ゴシック,標準"&amp;9一般社団法人長野県薬剤師会</oddFooter>
  </headerFooter>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CCFFCC"/>
  </sheetPr>
  <dimension ref="A1:AD29"/>
  <sheetViews>
    <sheetView zoomScaleNormal="100" workbookViewId="0">
      <selection activeCell="D11" sqref="D11:AC11"/>
    </sheetView>
  </sheetViews>
  <sheetFormatPr defaultRowHeight="13.5"/>
  <cols>
    <col min="1" max="1" width="13.625" customWidth="1"/>
    <col min="2" max="2" width="2.625" customWidth="1"/>
    <col min="3" max="3" width="4.625" customWidth="1"/>
    <col min="4" max="29" width="2.625" customWidth="1"/>
    <col min="30" max="30" width="50.625" customWidth="1"/>
    <col min="257" max="257" width="13.625" customWidth="1"/>
    <col min="258" max="258" width="2.625" customWidth="1"/>
    <col min="259" max="259" width="4.625" customWidth="1"/>
    <col min="260" max="285" width="2.625" customWidth="1"/>
    <col min="286" max="286" width="50.625" customWidth="1"/>
    <col min="513" max="513" width="13.625" customWidth="1"/>
    <col min="514" max="514" width="2.625" customWidth="1"/>
    <col min="515" max="515" width="4.625" customWidth="1"/>
    <col min="516" max="541" width="2.625" customWidth="1"/>
    <col min="542" max="542" width="50.625" customWidth="1"/>
    <col min="769" max="769" width="13.625" customWidth="1"/>
    <col min="770" max="770" width="2.625" customWidth="1"/>
    <col min="771" max="771" width="4.625" customWidth="1"/>
    <col min="772" max="797" width="2.625" customWidth="1"/>
    <col min="798" max="798" width="50.625" customWidth="1"/>
    <col min="1025" max="1025" width="13.625" customWidth="1"/>
    <col min="1026" max="1026" width="2.625" customWidth="1"/>
    <col min="1027" max="1027" width="4.625" customWidth="1"/>
    <col min="1028" max="1053" width="2.625" customWidth="1"/>
    <col min="1054" max="1054" width="50.625" customWidth="1"/>
    <col min="1281" max="1281" width="13.625" customWidth="1"/>
    <col min="1282" max="1282" width="2.625" customWidth="1"/>
    <col min="1283" max="1283" width="4.625" customWidth="1"/>
    <col min="1284" max="1309" width="2.625" customWidth="1"/>
    <col min="1310" max="1310" width="50.625" customWidth="1"/>
    <col min="1537" max="1537" width="13.625" customWidth="1"/>
    <col min="1538" max="1538" width="2.625" customWidth="1"/>
    <col min="1539" max="1539" width="4.625" customWidth="1"/>
    <col min="1540" max="1565" width="2.625" customWidth="1"/>
    <col min="1566" max="1566" width="50.625" customWidth="1"/>
    <col min="1793" max="1793" width="13.625" customWidth="1"/>
    <col min="1794" max="1794" width="2.625" customWidth="1"/>
    <col min="1795" max="1795" width="4.625" customWidth="1"/>
    <col min="1796" max="1821" width="2.625" customWidth="1"/>
    <col min="1822" max="1822" width="50.625" customWidth="1"/>
    <col min="2049" max="2049" width="13.625" customWidth="1"/>
    <col min="2050" max="2050" width="2.625" customWidth="1"/>
    <col min="2051" max="2051" width="4.625" customWidth="1"/>
    <col min="2052" max="2077" width="2.625" customWidth="1"/>
    <col min="2078" max="2078" width="50.625" customWidth="1"/>
    <col min="2305" max="2305" width="13.625" customWidth="1"/>
    <col min="2306" max="2306" width="2.625" customWidth="1"/>
    <col min="2307" max="2307" width="4.625" customWidth="1"/>
    <col min="2308" max="2333" width="2.625" customWidth="1"/>
    <col min="2334" max="2334" width="50.625" customWidth="1"/>
    <col min="2561" max="2561" width="13.625" customWidth="1"/>
    <col min="2562" max="2562" width="2.625" customWidth="1"/>
    <col min="2563" max="2563" width="4.625" customWidth="1"/>
    <col min="2564" max="2589" width="2.625" customWidth="1"/>
    <col min="2590" max="2590" width="50.625" customWidth="1"/>
    <col min="2817" max="2817" width="13.625" customWidth="1"/>
    <col min="2818" max="2818" width="2.625" customWidth="1"/>
    <col min="2819" max="2819" width="4.625" customWidth="1"/>
    <col min="2820" max="2845" width="2.625" customWidth="1"/>
    <col min="2846" max="2846" width="50.625" customWidth="1"/>
    <col min="3073" max="3073" width="13.625" customWidth="1"/>
    <col min="3074" max="3074" width="2.625" customWidth="1"/>
    <col min="3075" max="3075" width="4.625" customWidth="1"/>
    <col min="3076" max="3101" width="2.625" customWidth="1"/>
    <col min="3102" max="3102" width="50.625" customWidth="1"/>
    <col min="3329" max="3329" width="13.625" customWidth="1"/>
    <col min="3330" max="3330" width="2.625" customWidth="1"/>
    <col min="3331" max="3331" width="4.625" customWidth="1"/>
    <col min="3332" max="3357" width="2.625" customWidth="1"/>
    <col min="3358" max="3358" width="50.625" customWidth="1"/>
    <col min="3585" max="3585" width="13.625" customWidth="1"/>
    <col min="3586" max="3586" width="2.625" customWidth="1"/>
    <col min="3587" max="3587" width="4.625" customWidth="1"/>
    <col min="3588" max="3613" width="2.625" customWidth="1"/>
    <col min="3614" max="3614" width="50.625" customWidth="1"/>
    <col min="3841" max="3841" width="13.625" customWidth="1"/>
    <col min="3842" max="3842" width="2.625" customWidth="1"/>
    <col min="3843" max="3843" width="4.625" customWidth="1"/>
    <col min="3844" max="3869" width="2.625" customWidth="1"/>
    <col min="3870" max="3870" width="50.625" customWidth="1"/>
    <col min="4097" max="4097" width="13.625" customWidth="1"/>
    <col min="4098" max="4098" width="2.625" customWidth="1"/>
    <col min="4099" max="4099" width="4.625" customWidth="1"/>
    <col min="4100" max="4125" width="2.625" customWidth="1"/>
    <col min="4126" max="4126" width="50.625" customWidth="1"/>
    <col min="4353" max="4353" width="13.625" customWidth="1"/>
    <col min="4354" max="4354" width="2.625" customWidth="1"/>
    <col min="4355" max="4355" width="4.625" customWidth="1"/>
    <col min="4356" max="4381" width="2.625" customWidth="1"/>
    <col min="4382" max="4382" width="50.625" customWidth="1"/>
    <col min="4609" max="4609" width="13.625" customWidth="1"/>
    <col min="4610" max="4610" width="2.625" customWidth="1"/>
    <col min="4611" max="4611" width="4.625" customWidth="1"/>
    <col min="4612" max="4637" width="2.625" customWidth="1"/>
    <col min="4638" max="4638" width="50.625" customWidth="1"/>
    <col min="4865" max="4865" width="13.625" customWidth="1"/>
    <col min="4866" max="4866" width="2.625" customWidth="1"/>
    <col min="4867" max="4867" width="4.625" customWidth="1"/>
    <col min="4868" max="4893" width="2.625" customWidth="1"/>
    <col min="4894" max="4894" width="50.625" customWidth="1"/>
    <col min="5121" max="5121" width="13.625" customWidth="1"/>
    <col min="5122" max="5122" width="2.625" customWidth="1"/>
    <col min="5123" max="5123" width="4.625" customWidth="1"/>
    <col min="5124" max="5149" width="2.625" customWidth="1"/>
    <col min="5150" max="5150" width="50.625" customWidth="1"/>
    <col min="5377" max="5377" width="13.625" customWidth="1"/>
    <col min="5378" max="5378" width="2.625" customWidth="1"/>
    <col min="5379" max="5379" width="4.625" customWidth="1"/>
    <col min="5380" max="5405" width="2.625" customWidth="1"/>
    <col min="5406" max="5406" width="50.625" customWidth="1"/>
    <col min="5633" max="5633" width="13.625" customWidth="1"/>
    <col min="5634" max="5634" width="2.625" customWidth="1"/>
    <col min="5635" max="5635" width="4.625" customWidth="1"/>
    <col min="5636" max="5661" width="2.625" customWidth="1"/>
    <col min="5662" max="5662" width="50.625" customWidth="1"/>
    <col min="5889" max="5889" width="13.625" customWidth="1"/>
    <col min="5890" max="5890" width="2.625" customWidth="1"/>
    <col min="5891" max="5891" width="4.625" customWidth="1"/>
    <col min="5892" max="5917" width="2.625" customWidth="1"/>
    <col min="5918" max="5918" width="50.625" customWidth="1"/>
    <col min="6145" max="6145" width="13.625" customWidth="1"/>
    <col min="6146" max="6146" width="2.625" customWidth="1"/>
    <col min="6147" max="6147" width="4.625" customWidth="1"/>
    <col min="6148" max="6173" width="2.625" customWidth="1"/>
    <col min="6174" max="6174" width="50.625" customWidth="1"/>
    <col min="6401" max="6401" width="13.625" customWidth="1"/>
    <col min="6402" max="6402" width="2.625" customWidth="1"/>
    <col min="6403" max="6403" width="4.625" customWidth="1"/>
    <col min="6404" max="6429" width="2.625" customWidth="1"/>
    <col min="6430" max="6430" width="50.625" customWidth="1"/>
    <col min="6657" max="6657" width="13.625" customWidth="1"/>
    <col min="6658" max="6658" width="2.625" customWidth="1"/>
    <col min="6659" max="6659" width="4.625" customWidth="1"/>
    <col min="6660" max="6685" width="2.625" customWidth="1"/>
    <col min="6686" max="6686" width="50.625" customWidth="1"/>
    <col min="6913" max="6913" width="13.625" customWidth="1"/>
    <col min="6914" max="6914" width="2.625" customWidth="1"/>
    <col min="6915" max="6915" width="4.625" customWidth="1"/>
    <col min="6916" max="6941" width="2.625" customWidth="1"/>
    <col min="6942" max="6942" width="50.625" customWidth="1"/>
    <col min="7169" max="7169" width="13.625" customWidth="1"/>
    <col min="7170" max="7170" width="2.625" customWidth="1"/>
    <col min="7171" max="7171" width="4.625" customWidth="1"/>
    <col min="7172" max="7197" width="2.625" customWidth="1"/>
    <col min="7198" max="7198" width="50.625" customWidth="1"/>
    <col min="7425" max="7425" width="13.625" customWidth="1"/>
    <col min="7426" max="7426" width="2.625" customWidth="1"/>
    <col min="7427" max="7427" width="4.625" customWidth="1"/>
    <col min="7428" max="7453" width="2.625" customWidth="1"/>
    <col min="7454" max="7454" width="50.625" customWidth="1"/>
    <col min="7681" max="7681" width="13.625" customWidth="1"/>
    <col min="7682" max="7682" width="2.625" customWidth="1"/>
    <col min="7683" max="7683" width="4.625" customWidth="1"/>
    <col min="7684" max="7709" width="2.625" customWidth="1"/>
    <col min="7710" max="7710" width="50.625" customWidth="1"/>
    <col min="7937" max="7937" width="13.625" customWidth="1"/>
    <col min="7938" max="7938" width="2.625" customWidth="1"/>
    <col min="7939" max="7939" width="4.625" customWidth="1"/>
    <col min="7940" max="7965" width="2.625" customWidth="1"/>
    <col min="7966" max="7966" width="50.625" customWidth="1"/>
    <col min="8193" max="8193" width="13.625" customWidth="1"/>
    <col min="8194" max="8194" width="2.625" customWidth="1"/>
    <col min="8195" max="8195" width="4.625" customWidth="1"/>
    <col min="8196" max="8221" width="2.625" customWidth="1"/>
    <col min="8222" max="8222" width="50.625" customWidth="1"/>
    <col min="8449" max="8449" width="13.625" customWidth="1"/>
    <col min="8450" max="8450" width="2.625" customWidth="1"/>
    <col min="8451" max="8451" width="4.625" customWidth="1"/>
    <col min="8452" max="8477" width="2.625" customWidth="1"/>
    <col min="8478" max="8478" width="50.625" customWidth="1"/>
    <col min="8705" max="8705" width="13.625" customWidth="1"/>
    <col min="8706" max="8706" width="2.625" customWidth="1"/>
    <col min="8707" max="8707" width="4.625" customWidth="1"/>
    <col min="8708" max="8733" width="2.625" customWidth="1"/>
    <col min="8734" max="8734" width="50.625" customWidth="1"/>
    <col min="8961" max="8961" width="13.625" customWidth="1"/>
    <col min="8962" max="8962" width="2.625" customWidth="1"/>
    <col min="8963" max="8963" width="4.625" customWidth="1"/>
    <col min="8964" max="8989" width="2.625" customWidth="1"/>
    <col min="8990" max="8990" width="50.625" customWidth="1"/>
    <col min="9217" max="9217" width="13.625" customWidth="1"/>
    <col min="9218" max="9218" width="2.625" customWidth="1"/>
    <col min="9219" max="9219" width="4.625" customWidth="1"/>
    <col min="9220" max="9245" width="2.625" customWidth="1"/>
    <col min="9246" max="9246" width="50.625" customWidth="1"/>
    <col min="9473" max="9473" width="13.625" customWidth="1"/>
    <col min="9474" max="9474" width="2.625" customWidth="1"/>
    <col min="9475" max="9475" width="4.625" customWidth="1"/>
    <col min="9476" max="9501" width="2.625" customWidth="1"/>
    <col min="9502" max="9502" width="50.625" customWidth="1"/>
    <col min="9729" max="9729" width="13.625" customWidth="1"/>
    <col min="9730" max="9730" width="2.625" customWidth="1"/>
    <col min="9731" max="9731" width="4.625" customWidth="1"/>
    <col min="9732" max="9757" width="2.625" customWidth="1"/>
    <col min="9758" max="9758" width="50.625" customWidth="1"/>
    <col min="9985" max="9985" width="13.625" customWidth="1"/>
    <col min="9986" max="9986" width="2.625" customWidth="1"/>
    <col min="9987" max="9987" width="4.625" customWidth="1"/>
    <col min="9988" max="10013" width="2.625" customWidth="1"/>
    <col min="10014" max="10014" width="50.625" customWidth="1"/>
    <col min="10241" max="10241" width="13.625" customWidth="1"/>
    <col min="10242" max="10242" width="2.625" customWidth="1"/>
    <col min="10243" max="10243" width="4.625" customWidth="1"/>
    <col min="10244" max="10269" width="2.625" customWidth="1"/>
    <col min="10270" max="10270" width="50.625" customWidth="1"/>
    <col min="10497" max="10497" width="13.625" customWidth="1"/>
    <col min="10498" max="10498" width="2.625" customWidth="1"/>
    <col min="10499" max="10499" width="4.625" customWidth="1"/>
    <col min="10500" max="10525" width="2.625" customWidth="1"/>
    <col min="10526" max="10526" width="50.625" customWidth="1"/>
    <col min="10753" max="10753" width="13.625" customWidth="1"/>
    <col min="10754" max="10754" width="2.625" customWidth="1"/>
    <col min="10755" max="10755" width="4.625" customWidth="1"/>
    <col min="10756" max="10781" width="2.625" customWidth="1"/>
    <col min="10782" max="10782" width="50.625" customWidth="1"/>
    <col min="11009" max="11009" width="13.625" customWidth="1"/>
    <col min="11010" max="11010" width="2.625" customWidth="1"/>
    <col min="11011" max="11011" width="4.625" customWidth="1"/>
    <col min="11012" max="11037" width="2.625" customWidth="1"/>
    <col min="11038" max="11038" width="50.625" customWidth="1"/>
    <col min="11265" max="11265" width="13.625" customWidth="1"/>
    <col min="11266" max="11266" width="2.625" customWidth="1"/>
    <col min="11267" max="11267" width="4.625" customWidth="1"/>
    <col min="11268" max="11293" width="2.625" customWidth="1"/>
    <col min="11294" max="11294" width="50.625" customWidth="1"/>
    <col min="11521" max="11521" width="13.625" customWidth="1"/>
    <col min="11522" max="11522" width="2.625" customWidth="1"/>
    <col min="11523" max="11523" width="4.625" customWidth="1"/>
    <col min="11524" max="11549" width="2.625" customWidth="1"/>
    <col min="11550" max="11550" width="50.625" customWidth="1"/>
    <col min="11777" max="11777" width="13.625" customWidth="1"/>
    <col min="11778" max="11778" width="2.625" customWidth="1"/>
    <col min="11779" max="11779" width="4.625" customWidth="1"/>
    <col min="11780" max="11805" width="2.625" customWidth="1"/>
    <col min="11806" max="11806" width="50.625" customWidth="1"/>
    <col min="12033" max="12033" width="13.625" customWidth="1"/>
    <col min="12034" max="12034" width="2.625" customWidth="1"/>
    <col min="12035" max="12035" width="4.625" customWidth="1"/>
    <col min="12036" max="12061" width="2.625" customWidth="1"/>
    <col min="12062" max="12062" width="50.625" customWidth="1"/>
    <col min="12289" max="12289" width="13.625" customWidth="1"/>
    <col min="12290" max="12290" width="2.625" customWidth="1"/>
    <col min="12291" max="12291" width="4.625" customWidth="1"/>
    <col min="12292" max="12317" width="2.625" customWidth="1"/>
    <col min="12318" max="12318" width="50.625" customWidth="1"/>
    <col min="12545" max="12545" width="13.625" customWidth="1"/>
    <col min="12546" max="12546" width="2.625" customWidth="1"/>
    <col min="12547" max="12547" width="4.625" customWidth="1"/>
    <col min="12548" max="12573" width="2.625" customWidth="1"/>
    <col min="12574" max="12574" width="50.625" customWidth="1"/>
    <col min="12801" max="12801" width="13.625" customWidth="1"/>
    <col min="12802" max="12802" width="2.625" customWidth="1"/>
    <col min="12803" max="12803" width="4.625" customWidth="1"/>
    <col min="12804" max="12829" width="2.625" customWidth="1"/>
    <col min="12830" max="12830" width="50.625" customWidth="1"/>
    <col min="13057" max="13057" width="13.625" customWidth="1"/>
    <col min="13058" max="13058" width="2.625" customWidth="1"/>
    <col min="13059" max="13059" width="4.625" customWidth="1"/>
    <col min="13060" max="13085" width="2.625" customWidth="1"/>
    <col min="13086" max="13086" width="50.625" customWidth="1"/>
    <col min="13313" max="13313" width="13.625" customWidth="1"/>
    <col min="13314" max="13314" width="2.625" customWidth="1"/>
    <col min="13315" max="13315" width="4.625" customWidth="1"/>
    <col min="13316" max="13341" width="2.625" customWidth="1"/>
    <col min="13342" max="13342" width="50.625" customWidth="1"/>
    <col min="13569" max="13569" width="13.625" customWidth="1"/>
    <col min="13570" max="13570" width="2.625" customWidth="1"/>
    <col min="13571" max="13571" width="4.625" customWidth="1"/>
    <col min="13572" max="13597" width="2.625" customWidth="1"/>
    <col min="13598" max="13598" width="50.625" customWidth="1"/>
    <col min="13825" max="13825" width="13.625" customWidth="1"/>
    <col min="13826" max="13826" width="2.625" customWidth="1"/>
    <col min="13827" max="13827" width="4.625" customWidth="1"/>
    <col min="13828" max="13853" width="2.625" customWidth="1"/>
    <col min="13854" max="13854" width="50.625" customWidth="1"/>
    <col min="14081" max="14081" width="13.625" customWidth="1"/>
    <col min="14082" max="14082" width="2.625" customWidth="1"/>
    <col min="14083" max="14083" width="4.625" customWidth="1"/>
    <col min="14084" max="14109" width="2.625" customWidth="1"/>
    <col min="14110" max="14110" width="50.625" customWidth="1"/>
    <col min="14337" max="14337" width="13.625" customWidth="1"/>
    <col min="14338" max="14338" width="2.625" customWidth="1"/>
    <col min="14339" max="14339" width="4.625" customWidth="1"/>
    <col min="14340" max="14365" width="2.625" customWidth="1"/>
    <col min="14366" max="14366" width="50.625" customWidth="1"/>
    <col min="14593" max="14593" width="13.625" customWidth="1"/>
    <col min="14594" max="14594" width="2.625" customWidth="1"/>
    <col min="14595" max="14595" width="4.625" customWidth="1"/>
    <col min="14596" max="14621" width="2.625" customWidth="1"/>
    <col min="14622" max="14622" width="50.625" customWidth="1"/>
    <col min="14849" max="14849" width="13.625" customWidth="1"/>
    <col min="14850" max="14850" width="2.625" customWidth="1"/>
    <col min="14851" max="14851" width="4.625" customWidth="1"/>
    <col min="14852" max="14877" width="2.625" customWidth="1"/>
    <col min="14878" max="14878" width="50.625" customWidth="1"/>
    <col min="15105" max="15105" width="13.625" customWidth="1"/>
    <col min="15106" max="15106" width="2.625" customWidth="1"/>
    <col min="15107" max="15107" width="4.625" customWidth="1"/>
    <col min="15108" max="15133" width="2.625" customWidth="1"/>
    <col min="15134" max="15134" width="50.625" customWidth="1"/>
    <col min="15361" max="15361" width="13.625" customWidth="1"/>
    <col min="15362" max="15362" width="2.625" customWidth="1"/>
    <col min="15363" max="15363" width="4.625" customWidth="1"/>
    <col min="15364" max="15389" width="2.625" customWidth="1"/>
    <col min="15390" max="15390" width="50.625" customWidth="1"/>
    <col min="15617" max="15617" width="13.625" customWidth="1"/>
    <col min="15618" max="15618" width="2.625" customWidth="1"/>
    <col min="15619" max="15619" width="4.625" customWidth="1"/>
    <col min="15620" max="15645" width="2.625" customWidth="1"/>
    <col min="15646" max="15646" width="50.625" customWidth="1"/>
    <col min="15873" max="15873" width="13.625" customWidth="1"/>
    <col min="15874" max="15874" width="2.625" customWidth="1"/>
    <col min="15875" max="15875" width="4.625" customWidth="1"/>
    <col min="15876" max="15901" width="2.625" customWidth="1"/>
    <col min="15902" max="15902" width="50.625" customWidth="1"/>
    <col min="16129" max="16129" width="13.625" customWidth="1"/>
    <col min="16130" max="16130" width="2.625" customWidth="1"/>
    <col min="16131" max="16131" width="4.625" customWidth="1"/>
    <col min="16132" max="16157" width="2.625" customWidth="1"/>
    <col min="16158" max="16158" width="50.625" customWidth="1"/>
  </cols>
  <sheetData>
    <row r="1" spans="1:30" s="364" customFormat="1" ht="21" customHeight="1">
      <c r="AC1" s="365" t="s">
        <v>721</v>
      </c>
      <c r="AD1" s="365"/>
    </row>
    <row r="2" spans="1:30" s="364" customFormat="1" ht="27" customHeight="1">
      <c r="A2" s="856" t="s">
        <v>722</v>
      </c>
      <c r="B2" s="856"/>
      <c r="C2" s="856"/>
      <c r="D2" s="856"/>
      <c r="E2" s="856"/>
      <c r="F2" s="856"/>
      <c r="G2" s="856"/>
      <c r="H2" s="856"/>
      <c r="I2" s="856"/>
      <c r="J2" s="856"/>
      <c r="K2" s="856"/>
      <c r="L2" s="856"/>
      <c r="M2" s="856"/>
      <c r="N2" s="856"/>
      <c r="O2" s="856"/>
      <c r="P2" s="856"/>
      <c r="Q2" s="856"/>
      <c r="R2" s="856"/>
      <c r="S2" s="856"/>
      <c r="T2" s="856"/>
      <c r="U2" s="856"/>
      <c r="V2" s="856"/>
      <c r="W2" s="856"/>
      <c r="X2" s="856"/>
      <c r="Y2" s="856"/>
      <c r="Z2" s="856"/>
      <c r="AA2" s="856"/>
      <c r="AB2" s="856"/>
      <c r="AC2" s="856"/>
      <c r="AD2" s="366"/>
    </row>
    <row r="3" spans="1:30" s="364" customFormat="1" ht="14.1" customHeight="1">
      <c r="A3" s="1296" t="s">
        <v>723</v>
      </c>
      <c r="B3" s="1296"/>
      <c r="C3" s="1296"/>
      <c r="D3" s="1296"/>
      <c r="E3" s="1296"/>
      <c r="F3" s="1296"/>
      <c r="G3" s="1296"/>
      <c r="H3" s="1296"/>
      <c r="I3" s="1296"/>
      <c r="J3" s="1296"/>
      <c r="K3" s="1296"/>
      <c r="L3" s="1296"/>
      <c r="M3" s="1296"/>
      <c r="N3" s="1296"/>
      <c r="O3" s="1296"/>
      <c r="P3" s="1296"/>
      <c r="Q3" s="1296"/>
      <c r="R3" s="1296"/>
      <c r="S3" s="1296"/>
      <c r="T3" s="1296"/>
      <c r="U3" s="1296"/>
      <c r="V3" s="1296"/>
      <c r="W3" s="1296"/>
      <c r="X3" s="1296"/>
      <c r="Y3" s="1296"/>
      <c r="Z3" s="1296"/>
      <c r="AA3" s="1296"/>
      <c r="AB3" s="1296"/>
      <c r="AC3" s="1296"/>
      <c r="AD3" s="472"/>
    </row>
    <row r="4" spans="1:30" s="364" customFormat="1" ht="20.100000000000001" customHeight="1" thickBot="1">
      <c r="A4" s="367"/>
      <c r="B4" s="367"/>
      <c r="C4" s="367"/>
      <c r="D4" s="367"/>
      <c r="E4" s="367"/>
      <c r="F4" s="367"/>
      <c r="G4" s="367"/>
      <c r="H4" s="367"/>
      <c r="I4" s="367"/>
      <c r="J4" s="367"/>
      <c r="K4" s="367"/>
      <c r="L4" s="367"/>
      <c r="M4" s="367"/>
      <c r="N4" s="367"/>
      <c r="O4" s="367"/>
      <c r="P4" s="367"/>
      <c r="Q4" s="367"/>
      <c r="R4" s="367"/>
      <c r="S4" s="367"/>
      <c r="T4" s="367"/>
      <c r="U4" s="367"/>
      <c r="V4" s="367"/>
      <c r="W4" s="367"/>
      <c r="X4" s="373"/>
      <c r="Y4" s="373"/>
      <c r="Z4" s="851"/>
      <c r="AA4" s="851"/>
      <c r="AB4" s="851"/>
      <c r="AC4" s="369"/>
      <c r="AD4" s="369"/>
    </row>
    <row r="5" spans="1:30" s="364" customFormat="1" ht="27.95" customHeight="1">
      <c r="A5" s="859" t="s">
        <v>199</v>
      </c>
      <c r="B5" s="860"/>
      <c r="C5" s="860"/>
      <c r="D5" s="861" t="str">
        <f>IF('調査票（水道水）'!D5="","",'調査票（水道水）'!D5)</f>
        <v/>
      </c>
      <c r="E5" s="862"/>
      <c r="F5" s="862"/>
      <c r="G5" s="862"/>
      <c r="H5" s="862"/>
      <c r="I5" s="862"/>
      <c r="J5" s="862"/>
      <c r="K5" s="862"/>
      <c r="L5" s="862"/>
      <c r="M5" s="862"/>
      <c r="N5" s="862"/>
      <c r="O5" s="862"/>
      <c r="P5" s="862"/>
      <c r="Q5" s="862"/>
      <c r="R5" s="862"/>
      <c r="S5" s="862"/>
      <c r="T5" s="862"/>
      <c r="U5" s="862"/>
      <c r="V5" s="862"/>
      <c r="W5" s="862"/>
      <c r="X5" s="862"/>
      <c r="Y5" s="862"/>
      <c r="Z5" s="862"/>
      <c r="AA5" s="862"/>
      <c r="AB5" s="862"/>
      <c r="AC5" s="863"/>
      <c r="AD5" s="630" t="s">
        <v>880</v>
      </c>
    </row>
    <row r="6" spans="1:30" s="364" customFormat="1" ht="27.95" customHeight="1">
      <c r="A6" s="864" t="s">
        <v>437</v>
      </c>
      <c r="B6" s="865"/>
      <c r="C6" s="866"/>
      <c r="D6" s="867"/>
      <c r="E6" s="868"/>
      <c r="F6" s="868"/>
      <c r="G6" s="868"/>
      <c r="H6" s="868"/>
      <c r="I6" s="868"/>
      <c r="J6" s="868"/>
      <c r="K6" s="868"/>
      <c r="L6" s="868"/>
      <c r="M6" s="868"/>
      <c r="N6" s="869"/>
      <c r="O6" s="766" t="s">
        <v>246</v>
      </c>
      <c r="P6" s="767"/>
      <c r="Q6" s="767"/>
      <c r="R6" s="767"/>
      <c r="S6" s="767"/>
      <c r="T6" s="768"/>
      <c r="U6" s="870"/>
      <c r="V6" s="769"/>
      <c r="W6" s="769"/>
      <c r="X6" s="769"/>
      <c r="Y6" s="769"/>
      <c r="Z6" s="769"/>
      <c r="AA6" s="769"/>
      <c r="AB6" s="769"/>
      <c r="AC6" s="871"/>
      <c r="AD6" s="641"/>
    </row>
    <row r="7" spans="1:30" s="364" customFormat="1" ht="14.1" customHeight="1">
      <c r="A7" s="917" t="s">
        <v>202</v>
      </c>
      <c r="B7" s="918"/>
      <c r="C7" s="918"/>
      <c r="D7" s="774"/>
      <c r="E7" s="775"/>
      <c r="F7" s="775"/>
      <c r="G7" s="775"/>
      <c r="H7" s="775"/>
      <c r="I7" s="775"/>
      <c r="J7" s="775"/>
      <c r="K7" s="775"/>
      <c r="L7" s="775"/>
      <c r="M7" s="775"/>
      <c r="N7" s="775"/>
      <c r="O7" s="775"/>
      <c r="P7" s="848" t="s">
        <v>197</v>
      </c>
      <c r="Q7" s="754"/>
      <c r="R7" s="1204"/>
      <c r="S7" s="756" t="s">
        <v>551</v>
      </c>
      <c r="T7" s="756"/>
      <c r="U7" s="1207"/>
      <c r="V7" s="1207"/>
      <c r="W7" s="1207"/>
      <c r="X7" s="1207"/>
      <c r="Y7" s="1207"/>
      <c r="Z7" s="1207"/>
      <c r="AA7" s="1207"/>
      <c r="AB7" s="1207"/>
      <c r="AC7" s="1427"/>
      <c r="AD7" s="896" t="s">
        <v>790</v>
      </c>
    </row>
    <row r="8" spans="1:30" s="364" customFormat="1" ht="14.1" customHeight="1">
      <c r="A8" s="1165"/>
      <c r="B8" s="1166"/>
      <c r="C8" s="1166"/>
      <c r="D8" s="776"/>
      <c r="E8" s="777"/>
      <c r="F8" s="777"/>
      <c r="G8" s="777"/>
      <c r="H8" s="777"/>
      <c r="I8" s="777"/>
      <c r="J8" s="777"/>
      <c r="K8" s="777"/>
      <c r="L8" s="777"/>
      <c r="M8" s="777"/>
      <c r="N8" s="777"/>
      <c r="O8" s="777"/>
      <c r="P8" s="854"/>
      <c r="Q8" s="755"/>
      <c r="R8" s="1206"/>
      <c r="S8" s="1317"/>
      <c r="T8" s="1317"/>
      <c r="U8" s="1317"/>
      <c r="V8" s="1317"/>
      <c r="W8" s="1317"/>
      <c r="X8" s="1317"/>
      <c r="Y8" s="1317"/>
      <c r="Z8" s="1317"/>
      <c r="AA8" s="1317"/>
      <c r="AB8" s="1317"/>
      <c r="AC8" s="1428"/>
      <c r="AD8" s="897"/>
    </row>
    <row r="9" spans="1:30" s="364" customFormat="1" ht="27.95" customHeight="1">
      <c r="A9" s="1422" t="s">
        <v>724</v>
      </c>
      <c r="B9" s="1420" t="s">
        <v>725</v>
      </c>
      <c r="C9" s="1421"/>
      <c r="D9" s="763"/>
      <c r="E9" s="764"/>
      <c r="F9" s="764"/>
      <c r="G9" s="764"/>
      <c r="H9" s="764"/>
      <c r="I9" s="764"/>
      <c r="J9" s="764"/>
      <c r="K9" s="764"/>
      <c r="L9" s="764"/>
      <c r="M9" s="764"/>
      <c r="N9" s="764"/>
      <c r="O9" s="764"/>
      <c r="P9" s="764"/>
      <c r="Q9" s="764"/>
      <c r="R9" s="764"/>
      <c r="S9" s="764"/>
      <c r="T9" s="764"/>
      <c r="U9" s="764"/>
      <c r="V9" s="764"/>
      <c r="W9" s="764"/>
      <c r="X9" s="764"/>
      <c r="Y9" s="764"/>
      <c r="Z9" s="764"/>
      <c r="AA9" s="764"/>
      <c r="AB9" s="764"/>
      <c r="AC9" s="1210"/>
      <c r="AD9" s="645"/>
    </row>
    <row r="10" spans="1:30" s="364" customFormat="1" ht="27.95" customHeight="1">
      <c r="A10" s="1423"/>
      <c r="B10" s="1420" t="s">
        <v>441</v>
      </c>
      <c r="C10" s="1421"/>
      <c r="D10" s="763"/>
      <c r="E10" s="764"/>
      <c r="F10" s="764"/>
      <c r="G10" s="764"/>
      <c r="H10" s="764"/>
      <c r="I10" s="764"/>
      <c r="J10" s="764"/>
      <c r="K10" s="764" t="s">
        <v>442</v>
      </c>
      <c r="L10" s="764"/>
      <c r="M10" s="764"/>
      <c r="N10" s="764"/>
      <c r="O10" s="764"/>
      <c r="P10" s="764"/>
      <c r="Q10" s="764"/>
      <c r="R10" s="764"/>
      <c r="S10" s="764"/>
      <c r="T10" s="764"/>
      <c r="U10" s="764"/>
      <c r="V10" s="1211" t="s">
        <v>443</v>
      </c>
      <c r="W10" s="1211"/>
      <c r="X10" s="1211"/>
      <c r="Y10" s="1211"/>
      <c r="Z10" s="1211"/>
      <c r="AA10" s="1211"/>
      <c r="AB10" s="1211"/>
      <c r="AC10" s="1212"/>
      <c r="AD10" s="658"/>
    </row>
    <row r="11" spans="1:30" s="364" customFormat="1" ht="24" customHeight="1">
      <c r="A11" s="1423"/>
      <c r="B11" s="1425" t="s">
        <v>726</v>
      </c>
      <c r="C11" s="1421"/>
      <c r="D11" s="1170"/>
      <c r="E11" s="1171"/>
      <c r="F11" s="1171"/>
      <c r="G11" s="1171"/>
      <c r="H11" s="1171"/>
      <c r="I11" s="1171"/>
      <c r="J11" s="1171"/>
      <c r="K11" s="1171"/>
      <c r="L11" s="1171"/>
      <c r="M11" s="1171"/>
      <c r="N11" s="1171"/>
      <c r="O11" s="1171"/>
      <c r="P11" s="1171"/>
      <c r="Q11" s="1171"/>
      <c r="R11" s="1171"/>
      <c r="S11" s="1171"/>
      <c r="T11" s="1171"/>
      <c r="U11" s="1171"/>
      <c r="V11" s="1171"/>
      <c r="W11" s="1171"/>
      <c r="X11" s="1171"/>
      <c r="Y11" s="1171"/>
      <c r="Z11" s="1171"/>
      <c r="AA11" s="1171"/>
      <c r="AB11" s="1171"/>
      <c r="AC11" s="1172"/>
      <c r="AD11" s="630" t="s">
        <v>242</v>
      </c>
    </row>
    <row r="12" spans="1:30" s="364" customFormat="1" ht="24" customHeight="1">
      <c r="A12" s="1424"/>
      <c r="B12" s="1425" t="s">
        <v>727</v>
      </c>
      <c r="C12" s="1426"/>
      <c r="D12" s="763"/>
      <c r="E12" s="1188"/>
      <c r="F12" s="1188"/>
      <c r="G12" s="1188"/>
      <c r="H12" s="1188"/>
      <c r="I12" s="1188"/>
      <c r="J12" s="1188"/>
      <c r="K12" s="1188"/>
      <c r="L12" s="1188"/>
      <c r="M12" s="1188"/>
      <c r="N12" s="1188"/>
      <c r="O12" s="1188"/>
      <c r="P12" s="1188"/>
      <c r="Q12" s="1188"/>
      <c r="R12" s="1188"/>
      <c r="S12" s="421" t="s">
        <v>434</v>
      </c>
      <c r="T12" s="764"/>
      <c r="U12" s="1188"/>
      <c r="V12" s="1188"/>
      <c r="W12" s="1188"/>
      <c r="X12" s="1188"/>
      <c r="Y12" s="1188"/>
      <c r="Z12" s="1188"/>
      <c r="AA12" s="1188"/>
      <c r="AB12" s="1188"/>
      <c r="AC12" s="423" t="s">
        <v>435</v>
      </c>
      <c r="AD12" s="630" t="s">
        <v>242</v>
      </c>
    </row>
    <row r="13" spans="1:30" s="364" customFormat="1" ht="27" customHeight="1">
      <c r="A13" s="827" t="s">
        <v>728</v>
      </c>
      <c r="B13" s="828"/>
      <c r="C13" s="829"/>
      <c r="D13" s="763"/>
      <c r="E13" s="764"/>
      <c r="F13" s="764"/>
      <c r="G13" s="1374"/>
      <c r="H13" s="1375"/>
      <c r="I13" s="1375"/>
      <c r="J13" s="1375"/>
      <c r="K13" s="1375"/>
      <c r="L13" s="1375"/>
      <c r="M13" s="1375"/>
      <c r="N13" s="1375"/>
      <c r="O13" s="444" t="s">
        <v>439</v>
      </c>
      <c r="P13" s="444"/>
      <c r="Q13" s="494" t="s">
        <v>729</v>
      </c>
      <c r="R13" s="764"/>
      <c r="S13" s="764"/>
      <c r="T13" s="1374"/>
      <c r="U13" s="1374"/>
      <c r="V13" s="1374"/>
      <c r="W13" s="1374"/>
      <c r="X13" s="1374"/>
      <c r="Y13" s="1374"/>
      <c r="Z13" s="1374"/>
      <c r="AA13" s="1374"/>
      <c r="AB13" s="503"/>
      <c r="AC13" s="504"/>
      <c r="AD13" s="1376" t="s">
        <v>755</v>
      </c>
    </row>
    <row r="14" spans="1:30" s="364" customFormat="1" ht="27.95" customHeight="1">
      <c r="A14" s="827" t="s">
        <v>730</v>
      </c>
      <c r="B14" s="828"/>
      <c r="C14" s="829"/>
      <c r="D14" s="494" t="s">
        <v>729</v>
      </c>
      <c r="E14" s="764"/>
      <c r="F14" s="764"/>
      <c r="G14" s="1374"/>
      <c r="H14" s="1375"/>
      <c r="I14" s="1375"/>
      <c r="J14" s="1375"/>
      <c r="K14" s="1375"/>
      <c r="L14" s="1375"/>
      <c r="M14" s="1375"/>
      <c r="N14" s="1375"/>
      <c r="O14" s="444" t="s">
        <v>439</v>
      </c>
      <c r="P14" s="442"/>
      <c r="Q14" s="494" t="s">
        <v>731</v>
      </c>
      <c r="R14" s="764"/>
      <c r="S14" s="764"/>
      <c r="T14" s="1374"/>
      <c r="U14" s="1375"/>
      <c r="V14" s="1375"/>
      <c r="W14" s="1375"/>
      <c r="X14" s="1375"/>
      <c r="Y14" s="1375"/>
      <c r="Z14" s="1375"/>
      <c r="AA14" s="1375"/>
      <c r="AB14" s="505"/>
      <c r="AC14" s="667"/>
      <c r="AD14" s="1377"/>
    </row>
    <row r="15" spans="1:30" s="364" customFormat="1" ht="24" customHeight="1">
      <c r="A15" s="1152" t="s">
        <v>732</v>
      </c>
      <c r="B15" s="848"/>
      <c r="C15" s="849"/>
      <c r="D15" s="1182" t="s">
        <v>733</v>
      </c>
      <c r="E15" s="1183"/>
      <c r="F15" s="495" t="s">
        <v>731</v>
      </c>
      <c r="G15" s="1374"/>
      <c r="H15" s="1375"/>
      <c r="I15" s="1375"/>
      <c r="J15" s="1375"/>
      <c r="K15" s="1375"/>
      <c r="L15" s="1375"/>
      <c r="M15" s="1375"/>
      <c r="N15" s="1375"/>
      <c r="O15" s="496"/>
      <c r="P15" s="1419" t="s">
        <v>734</v>
      </c>
      <c r="Q15" s="1420"/>
      <c r="R15" s="1420"/>
      <c r="S15" s="1420"/>
      <c r="T15" s="1421"/>
      <c r="U15" s="1195"/>
      <c r="V15" s="1195"/>
      <c r="W15" s="1195"/>
      <c r="X15" s="1195"/>
      <c r="Y15" s="496" t="s">
        <v>735</v>
      </c>
      <c r="Z15" s="1187"/>
      <c r="AA15" s="1187"/>
      <c r="AB15" s="1187"/>
      <c r="AC15" s="497" t="s">
        <v>205</v>
      </c>
      <c r="AD15" s="1378" t="s">
        <v>756</v>
      </c>
    </row>
    <row r="16" spans="1:30" s="364" customFormat="1" ht="24" customHeight="1">
      <c r="A16" s="850"/>
      <c r="B16" s="851"/>
      <c r="C16" s="852"/>
      <c r="D16" s="1179" t="s">
        <v>736</v>
      </c>
      <c r="E16" s="1180"/>
      <c r="F16" s="498"/>
      <c r="G16" s="1374"/>
      <c r="H16" s="1375"/>
      <c r="I16" s="1375"/>
      <c r="J16" s="1375"/>
      <c r="K16" s="1375"/>
      <c r="L16" s="1375"/>
      <c r="M16" s="1375"/>
      <c r="N16" s="1375"/>
      <c r="O16" s="499"/>
      <c r="P16" s="1379" t="s">
        <v>737</v>
      </c>
      <c r="Q16" s="1380"/>
      <c r="R16" s="1380"/>
      <c r="S16" s="1380"/>
      <c r="T16" s="1381"/>
      <c r="U16" s="1195"/>
      <c r="V16" s="1195"/>
      <c r="W16" s="1195"/>
      <c r="X16" s="1195"/>
      <c r="Y16" s="499" t="s">
        <v>735</v>
      </c>
      <c r="Z16" s="1200"/>
      <c r="AA16" s="1200"/>
      <c r="AB16" s="1200"/>
      <c r="AC16" s="500" t="s">
        <v>205</v>
      </c>
      <c r="AD16" s="1378"/>
    </row>
    <row r="17" spans="1:30" s="364" customFormat="1" ht="24" customHeight="1" thickBot="1">
      <c r="A17" s="850"/>
      <c r="B17" s="851"/>
      <c r="C17" s="852"/>
      <c r="D17" s="1413">
        <f>G16-G15</f>
        <v>0</v>
      </c>
      <c r="E17" s="1414"/>
      <c r="F17" s="1414"/>
      <c r="G17" s="1414"/>
      <c r="H17" s="1414"/>
      <c r="I17" s="1414"/>
      <c r="J17" s="1414"/>
      <c r="K17" s="1414"/>
      <c r="L17" s="1414"/>
      <c r="M17" s="1380" t="s">
        <v>738</v>
      </c>
      <c r="N17" s="1380"/>
      <c r="O17" s="1381"/>
      <c r="P17" s="1415"/>
      <c r="Q17" s="1416"/>
      <c r="R17" s="1416"/>
      <c r="S17" s="1416"/>
      <c r="T17" s="1416"/>
      <c r="U17" s="1417"/>
      <c r="V17" s="1417"/>
      <c r="W17" s="1417"/>
      <c r="X17" s="1417"/>
      <c r="Y17" s="1417"/>
      <c r="Z17" s="1417"/>
      <c r="AA17" s="1417"/>
      <c r="AB17" s="1417"/>
      <c r="AC17" s="1418"/>
      <c r="AD17" s="654"/>
    </row>
    <row r="18" spans="1:30" s="364" customFormat="1" ht="30" customHeight="1" thickTop="1" thickBot="1">
      <c r="A18" s="1391" t="s">
        <v>457</v>
      </c>
      <c r="B18" s="1392"/>
      <c r="C18" s="1392"/>
      <c r="D18" s="1394" t="s">
        <v>739</v>
      </c>
      <c r="E18" s="1395"/>
      <c r="F18" s="1395"/>
      <c r="G18" s="1395"/>
      <c r="H18" s="1395"/>
      <c r="I18" s="1395"/>
      <c r="J18" s="1395"/>
      <c r="K18" s="1395"/>
      <c r="L18" s="1396"/>
      <c r="M18" s="1397"/>
      <c r="N18" s="1398"/>
      <c r="O18" s="1398"/>
      <c r="P18" s="1398"/>
      <c r="Q18" s="1398"/>
      <c r="R18" s="1399" t="s">
        <v>740</v>
      </c>
      <c r="S18" s="1399"/>
      <c r="T18" s="1400"/>
      <c r="U18" s="771" t="s">
        <v>741</v>
      </c>
      <c r="V18" s="771"/>
      <c r="W18" s="771"/>
      <c r="X18" s="771"/>
      <c r="Y18" s="771"/>
      <c r="Z18" s="771"/>
      <c r="AA18" s="771"/>
      <c r="AB18" s="771"/>
      <c r="AC18" s="1401"/>
      <c r="AD18" s="659"/>
    </row>
    <row r="19" spans="1:30" s="364" customFormat="1" ht="30" customHeight="1">
      <c r="A19" s="917"/>
      <c r="B19" s="918"/>
      <c r="C19" s="918"/>
      <c r="D19" s="1404" t="s">
        <v>742</v>
      </c>
      <c r="E19" s="1404"/>
      <c r="F19" s="1404"/>
      <c r="G19" s="1404"/>
      <c r="H19" s="1404"/>
      <c r="I19" s="1404"/>
      <c r="J19" s="1404"/>
      <c r="K19" s="1404"/>
      <c r="L19" s="1404"/>
      <c r="M19" s="1405"/>
      <c r="N19" s="1405"/>
      <c r="O19" s="1405"/>
      <c r="P19" s="1405"/>
      <c r="Q19" s="1090"/>
      <c r="R19" s="1406" t="s">
        <v>740</v>
      </c>
      <c r="S19" s="1407"/>
      <c r="T19" s="1407"/>
      <c r="U19" s="771"/>
      <c r="V19" s="771"/>
      <c r="W19" s="771"/>
      <c r="X19" s="771"/>
      <c r="Y19" s="771"/>
      <c r="Z19" s="771"/>
      <c r="AA19" s="771"/>
      <c r="AB19" s="771"/>
      <c r="AC19" s="1401"/>
      <c r="AD19" s="653"/>
    </row>
    <row r="20" spans="1:30" s="364" customFormat="1" ht="30" customHeight="1">
      <c r="A20" s="917"/>
      <c r="B20" s="918"/>
      <c r="C20" s="918"/>
      <c r="D20" s="1408" t="s">
        <v>743</v>
      </c>
      <c r="E20" s="1408"/>
      <c r="F20" s="1408"/>
      <c r="G20" s="1408"/>
      <c r="H20" s="1408"/>
      <c r="I20" s="1408"/>
      <c r="J20" s="1408"/>
      <c r="K20" s="1078"/>
      <c r="L20" s="732" t="s">
        <v>268</v>
      </c>
      <c r="M20" s="1043"/>
      <c r="N20" s="1043"/>
      <c r="O20" s="1043"/>
      <c r="P20" s="1043"/>
      <c r="Q20" s="1132"/>
      <c r="R20" s="1388" t="s">
        <v>740</v>
      </c>
      <c r="S20" s="1389"/>
      <c r="T20" s="1389"/>
      <c r="U20" s="771"/>
      <c r="V20" s="771"/>
      <c r="W20" s="771"/>
      <c r="X20" s="771"/>
      <c r="Y20" s="771"/>
      <c r="Z20" s="771"/>
      <c r="AA20" s="771"/>
      <c r="AB20" s="771"/>
      <c r="AC20" s="1401"/>
      <c r="AD20" s="653"/>
    </row>
    <row r="21" spans="1:30" s="364" customFormat="1" ht="30" customHeight="1">
      <c r="A21" s="917"/>
      <c r="B21" s="918"/>
      <c r="C21" s="918"/>
      <c r="D21" s="978" t="s">
        <v>744</v>
      </c>
      <c r="E21" s="966"/>
      <c r="F21" s="966"/>
      <c r="G21" s="966"/>
      <c r="H21" s="966"/>
      <c r="I21" s="966"/>
      <c r="J21" s="966"/>
      <c r="K21" s="966"/>
      <c r="L21" s="731" t="s">
        <v>268</v>
      </c>
      <c r="M21" s="1409"/>
      <c r="N21" s="1410"/>
      <c r="O21" s="1410"/>
      <c r="P21" s="1410"/>
      <c r="Q21" s="1410"/>
      <c r="R21" s="1150" t="s">
        <v>740</v>
      </c>
      <c r="S21" s="1150"/>
      <c r="T21" s="1390"/>
      <c r="U21" s="771"/>
      <c r="V21" s="771"/>
      <c r="W21" s="771"/>
      <c r="X21" s="771"/>
      <c r="Y21" s="771"/>
      <c r="Z21" s="771"/>
      <c r="AA21" s="771"/>
      <c r="AB21" s="771"/>
      <c r="AC21" s="1401"/>
      <c r="AD21" s="653"/>
    </row>
    <row r="22" spans="1:30" s="364" customFormat="1" ht="30" customHeight="1">
      <c r="A22" s="917"/>
      <c r="B22" s="918"/>
      <c r="C22" s="918"/>
      <c r="D22" s="1078" t="s">
        <v>745</v>
      </c>
      <c r="E22" s="828"/>
      <c r="F22" s="828"/>
      <c r="G22" s="828"/>
      <c r="H22" s="828"/>
      <c r="I22" s="828"/>
      <c r="J22" s="828"/>
      <c r="K22" s="828"/>
      <c r="L22" s="501" t="s">
        <v>268</v>
      </c>
      <c r="M22" s="1411"/>
      <c r="N22" s="1412"/>
      <c r="O22" s="1412"/>
      <c r="P22" s="1412"/>
      <c r="Q22" s="1412"/>
      <c r="R22" s="1120" t="s">
        <v>740</v>
      </c>
      <c r="S22" s="1120"/>
      <c r="T22" s="1388"/>
      <c r="U22" s="771"/>
      <c r="V22" s="771"/>
      <c r="W22" s="771"/>
      <c r="X22" s="771"/>
      <c r="Y22" s="771"/>
      <c r="Z22" s="771"/>
      <c r="AA22" s="771"/>
      <c r="AB22" s="771"/>
      <c r="AC22" s="1401"/>
      <c r="AD22" s="653"/>
    </row>
    <row r="23" spans="1:30" s="364" customFormat="1" ht="30" customHeight="1" thickBot="1">
      <c r="A23" s="1393"/>
      <c r="B23" s="1348"/>
      <c r="C23" s="1348"/>
      <c r="D23" s="1383" t="s">
        <v>746</v>
      </c>
      <c r="E23" s="1022"/>
      <c r="F23" s="1022"/>
      <c r="G23" s="1022"/>
      <c r="H23" s="1022"/>
      <c r="I23" s="1022"/>
      <c r="J23" s="1022"/>
      <c r="K23" s="1022"/>
      <c r="L23" s="502" t="s">
        <v>268</v>
      </c>
      <c r="M23" s="1384"/>
      <c r="N23" s="1385"/>
      <c r="O23" s="1385"/>
      <c r="P23" s="1385"/>
      <c r="Q23" s="1385"/>
      <c r="R23" s="1110" t="s">
        <v>740</v>
      </c>
      <c r="S23" s="1110"/>
      <c r="T23" s="1386"/>
      <c r="U23" s="1402"/>
      <c r="V23" s="1402"/>
      <c r="W23" s="1402"/>
      <c r="X23" s="1402"/>
      <c r="Y23" s="1402"/>
      <c r="Z23" s="1402"/>
      <c r="AA23" s="1402"/>
      <c r="AB23" s="1402"/>
      <c r="AC23" s="1403"/>
      <c r="AD23" s="653"/>
    </row>
    <row r="24" spans="1:30" s="364" customFormat="1" ht="15" customHeight="1" thickTop="1">
      <c r="A24" s="790" t="s">
        <v>235</v>
      </c>
      <c r="B24" s="791"/>
      <c r="C24" s="791"/>
      <c r="D24" s="791"/>
      <c r="E24" s="791"/>
      <c r="F24" s="791"/>
      <c r="G24" s="791"/>
      <c r="H24" s="791"/>
      <c r="I24" s="791"/>
      <c r="J24" s="791"/>
      <c r="K24" s="791"/>
      <c r="L24" s="791"/>
      <c r="M24" s="791"/>
      <c r="N24" s="791"/>
      <c r="O24" s="791"/>
      <c r="P24" s="791"/>
      <c r="Q24" s="791"/>
      <c r="R24" s="791"/>
      <c r="S24" s="791"/>
      <c r="T24" s="791"/>
      <c r="U24" s="791"/>
      <c r="V24" s="791"/>
      <c r="W24" s="791"/>
      <c r="X24" s="791"/>
      <c r="Y24" s="791"/>
      <c r="Z24" s="791"/>
      <c r="AA24" s="791"/>
      <c r="AB24" s="791"/>
      <c r="AC24" s="792"/>
      <c r="AD24" s="656"/>
    </row>
    <row r="25" spans="1:30" s="364" customFormat="1" ht="147.75" customHeight="1" thickBot="1">
      <c r="A25" s="1087"/>
      <c r="B25" s="1088"/>
      <c r="C25" s="1088"/>
      <c r="D25" s="1088"/>
      <c r="E25" s="1088"/>
      <c r="F25" s="1088"/>
      <c r="G25" s="1088"/>
      <c r="H25" s="1088"/>
      <c r="I25" s="1088"/>
      <c r="J25" s="1088"/>
      <c r="K25" s="1088"/>
      <c r="L25" s="1088"/>
      <c r="M25" s="1088"/>
      <c r="N25" s="1088"/>
      <c r="O25" s="1088"/>
      <c r="P25" s="1088"/>
      <c r="Q25" s="1088"/>
      <c r="R25" s="1088"/>
      <c r="S25" s="1088"/>
      <c r="T25" s="1088"/>
      <c r="U25" s="1088"/>
      <c r="V25" s="1088"/>
      <c r="W25" s="1088"/>
      <c r="X25" s="1088"/>
      <c r="Y25" s="1088"/>
      <c r="Z25" s="1088"/>
      <c r="AA25" s="1088"/>
      <c r="AB25" s="1088"/>
      <c r="AC25" s="1089"/>
      <c r="AD25" s="644"/>
    </row>
    <row r="26" spans="1:30" s="364" customFormat="1" ht="12.75" customHeight="1">
      <c r="A26" s="1387" t="s">
        <v>747</v>
      </c>
      <c r="B26" s="1387"/>
      <c r="C26" s="1387"/>
      <c r="D26" s="1387"/>
      <c r="E26" s="1387"/>
      <c r="F26" s="1387"/>
      <c r="G26" s="1387"/>
      <c r="H26" s="1387"/>
      <c r="I26" s="1387"/>
      <c r="J26" s="1387"/>
      <c r="K26" s="1387"/>
      <c r="L26" s="1387"/>
      <c r="M26" s="1387"/>
      <c r="N26" s="1387"/>
      <c r="O26" s="1387"/>
      <c r="P26" s="1387"/>
      <c r="Q26" s="1387"/>
      <c r="R26" s="1387"/>
      <c r="S26" s="1387"/>
      <c r="T26" s="1387"/>
      <c r="U26" s="1387"/>
      <c r="V26" s="1387"/>
      <c r="W26" s="1387"/>
      <c r="X26" s="1387"/>
      <c r="Y26" s="1387"/>
      <c r="Z26" s="1387"/>
      <c r="AA26" s="1387"/>
      <c r="AB26" s="1387"/>
      <c r="AC26" s="1387"/>
    </row>
    <row r="27" spans="1:30" s="364" customFormat="1" ht="12.75" customHeight="1">
      <c r="A27" s="1382" t="s">
        <v>748</v>
      </c>
      <c r="B27" s="1382"/>
      <c r="C27" s="1382"/>
      <c r="D27" s="1382"/>
      <c r="E27" s="1382"/>
      <c r="F27" s="1382"/>
      <c r="G27" s="1382"/>
      <c r="H27" s="1382"/>
      <c r="I27" s="1382"/>
      <c r="J27" s="1382"/>
      <c r="K27" s="1382"/>
      <c r="L27" s="1382"/>
      <c r="M27" s="1382"/>
      <c r="N27" s="1382"/>
      <c r="O27" s="1382"/>
      <c r="P27" s="1382"/>
      <c r="Q27" s="1382"/>
      <c r="R27" s="1382"/>
      <c r="S27" s="1382"/>
      <c r="T27" s="1382"/>
      <c r="U27" s="1382"/>
      <c r="V27" s="1382"/>
      <c r="W27" s="1382"/>
      <c r="X27" s="1382"/>
      <c r="Y27" s="1382"/>
      <c r="Z27" s="1382"/>
      <c r="AA27" s="1382"/>
      <c r="AB27" s="1382"/>
      <c r="AC27" s="1382"/>
      <c r="AD27" s="489"/>
    </row>
    <row r="28" spans="1:30" s="364" customFormat="1" ht="12.75" customHeight="1">
      <c r="A28" s="772" t="s">
        <v>749</v>
      </c>
      <c r="B28" s="772"/>
      <c r="C28" s="772"/>
      <c r="D28" s="772"/>
      <c r="E28" s="772"/>
      <c r="F28" s="772"/>
      <c r="G28" s="772"/>
      <c r="H28" s="772"/>
      <c r="I28" s="772"/>
      <c r="J28" s="772"/>
      <c r="K28" s="772"/>
      <c r="L28" s="772"/>
      <c r="M28" s="772"/>
      <c r="N28" s="772"/>
      <c r="O28" s="772"/>
      <c r="P28" s="772"/>
      <c r="Q28" s="772"/>
      <c r="R28" s="772"/>
      <c r="S28" s="772"/>
      <c r="T28" s="772"/>
      <c r="U28" s="772"/>
      <c r="V28" s="772"/>
      <c r="W28" s="772"/>
      <c r="X28" s="772"/>
      <c r="Y28" s="772"/>
      <c r="Z28" s="772"/>
      <c r="AA28" s="772"/>
      <c r="AB28" s="772"/>
      <c r="AC28" s="772"/>
    </row>
    <row r="29" spans="1:30" s="364" customFormat="1">
      <c r="A29" s="773" t="s">
        <v>240</v>
      </c>
      <c r="B29" s="773"/>
      <c r="C29" s="773"/>
      <c r="D29" s="773"/>
      <c r="E29" s="773"/>
      <c r="F29" s="773"/>
      <c r="G29" s="773"/>
      <c r="H29" s="773"/>
      <c r="I29" s="773"/>
      <c r="J29" s="773"/>
      <c r="K29" s="773"/>
      <c r="L29" s="773"/>
      <c r="M29" s="773"/>
      <c r="N29" s="773"/>
      <c r="O29" s="773"/>
      <c r="P29" s="773"/>
      <c r="Q29" s="773"/>
      <c r="R29" s="773"/>
      <c r="S29" s="773"/>
      <c r="T29" s="773"/>
      <c r="U29" s="773"/>
      <c r="V29" s="773"/>
      <c r="W29" s="773"/>
      <c r="X29" s="773"/>
      <c r="Y29" s="773"/>
      <c r="Z29" s="773"/>
      <c r="AA29" s="773"/>
      <c r="AB29" s="773"/>
      <c r="AC29" s="773"/>
    </row>
  </sheetData>
  <mergeCells count="81">
    <mergeCell ref="A6:C6"/>
    <mergeCell ref="D6:N6"/>
    <mergeCell ref="O6:T6"/>
    <mergeCell ref="U6:AC6"/>
    <mergeCell ref="A2:AC2"/>
    <mergeCell ref="A3:AC3"/>
    <mergeCell ref="Z4:AB4"/>
    <mergeCell ref="A5:C5"/>
    <mergeCell ref="D5:AC5"/>
    <mergeCell ref="A7:C8"/>
    <mergeCell ref="A13:C13"/>
    <mergeCell ref="D13:F13"/>
    <mergeCell ref="R13:S13"/>
    <mergeCell ref="A9:A12"/>
    <mergeCell ref="B9:C9"/>
    <mergeCell ref="D9:AC9"/>
    <mergeCell ref="B10:C10"/>
    <mergeCell ref="D10:J10"/>
    <mergeCell ref="B11:C11"/>
    <mergeCell ref="D11:AC11"/>
    <mergeCell ref="B12:C12"/>
    <mergeCell ref="T7:AC8"/>
    <mergeCell ref="D7:O8"/>
    <mergeCell ref="T12:AB12"/>
    <mergeCell ref="D12:R12"/>
    <mergeCell ref="A14:C14"/>
    <mergeCell ref="E14:F14"/>
    <mergeCell ref="R14:S14"/>
    <mergeCell ref="A15:C17"/>
    <mergeCell ref="D15:E15"/>
    <mergeCell ref="P15:T15"/>
    <mergeCell ref="G15:N15"/>
    <mergeCell ref="R18:T18"/>
    <mergeCell ref="G16:N16"/>
    <mergeCell ref="U18:AC23"/>
    <mergeCell ref="D19:L19"/>
    <mergeCell ref="M19:Q19"/>
    <mergeCell ref="R19:T19"/>
    <mergeCell ref="D20:K20"/>
    <mergeCell ref="M21:Q21"/>
    <mergeCell ref="D22:K22"/>
    <mergeCell ref="M22:Q22"/>
    <mergeCell ref="R22:T22"/>
    <mergeCell ref="D17:L17"/>
    <mergeCell ref="M17:O17"/>
    <mergeCell ref="P17:AC17"/>
    <mergeCell ref="M20:Q20"/>
    <mergeCell ref="A27:AC27"/>
    <mergeCell ref="A28:AC28"/>
    <mergeCell ref="A29:AC29"/>
    <mergeCell ref="G13:N13"/>
    <mergeCell ref="D23:K23"/>
    <mergeCell ref="M23:Q23"/>
    <mergeCell ref="R23:T23"/>
    <mergeCell ref="A24:AC24"/>
    <mergeCell ref="A25:AC25"/>
    <mergeCell ref="A26:AC26"/>
    <mergeCell ref="R20:T20"/>
    <mergeCell ref="D21:K21"/>
    <mergeCell ref="R21:T21"/>
    <mergeCell ref="A18:C23"/>
    <mergeCell ref="D18:L18"/>
    <mergeCell ref="M18:Q18"/>
    <mergeCell ref="U15:X15"/>
    <mergeCell ref="Z15:AB15"/>
    <mergeCell ref="AD15:AD16"/>
    <mergeCell ref="D16:E16"/>
    <mergeCell ref="P16:T16"/>
    <mergeCell ref="U16:X16"/>
    <mergeCell ref="Z16:AB16"/>
    <mergeCell ref="P7:P8"/>
    <mergeCell ref="S7:S8"/>
    <mergeCell ref="AD7:AD8"/>
    <mergeCell ref="T13:AA13"/>
    <mergeCell ref="G14:N14"/>
    <mergeCell ref="T14:AA14"/>
    <mergeCell ref="Q7:R8"/>
    <mergeCell ref="K10:N10"/>
    <mergeCell ref="O10:U10"/>
    <mergeCell ref="V10:AC10"/>
    <mergeCell ref="AD13:AD14"/>
  </mergeCells>
  <phoneticPr fontId="1"/>
  <pageMargins left="0.7" right="0.7" top="0.75" bottom="0.75" header="0.3" footer="0.3"/>
  <pageSetup paperSize="9" orientation="portrait" r:id="rId1"/>
  <legacy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選択リスト!$C$3:$C$10</xm:f>
          </x14:formula1>
          <xm:sqref>Q7:R8</xm:sqref>
        </x14:dataValidation>
        <x14:dataValidation type="list" allowBlank="1" showInputMessage="1" showErrorMessage="1">
          <x14:formula1>
            <xm:f>選択リスト!$N$3:$N$6</xm:f>
          </x14:formula1>
          <xm:sqref>D11:AC11</xm:sqref>
        </x14:dataValidation>
        <x14:dataValidation type="list" allowBlank="1" showInputMessage="1" showErrorMessage="1">
          <x14:formula1>
            <xm:f>選択リスト!$S$3:$S$7</xm:f>
          </x14:formula1>
          <xm:sqref>D12:R12</xm:sqref>
        </x14:dataValidation>
        <x14:dataValidation type="list" allowBlank="1" showInputMessage="1" showErrorMessage="1">
          <x14:formula1>
            <xm:f>選択リスト!$D$3:$D$7</xm:f>
          </x14:formula1>
          <xm:sqref>U15:X16</xm:sqref>
        </x14:dataValidation>
      </x14:dataValidations>
    </ext>
  </extLst>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9" tint="0.59999389629810485"/>
  </sheetPr>
  <dimension ref="A1:AD30"/>
  <sheetViews>
    <sheetView view="pageBreakPreview" zoomScaleNormal="115" zoomScaleSheetLayoutView="100" workbookViewId="0">
      <selection activeCell="Q7" sqref="Q7:R8"/>
    </sheetView>
  </sheetViews>
  <sheetFormatPr defaultRowHeight="13.5"/>
  <cols>
    <col min="1" max="1" width="3.875" style="364" customWidth="1"/>
    <col min="2" max="2" width="8.25" style="364" customWidth="1"/>
    <col min="3" max="3" width="6.875" style="364" customWidth="1"/>
    <col min="4" max="24" width="2.625" style="364" customWidth="1"/>
    <col min="25" max="25" width="5" style="364" customWidth="1"/>
    <col min="26" max="29" width="2.625" style="364" customWidth="1"/>
    <col min="30" max="30" width="50.625" style="364" customWidth="1"/>
    <col min="31" max="256" width="9" style="364"/>
    <col min="257" max="257" width="3.875" style="364" customWidth="1"/>
    <col min="258" max="258" width="8.25" style="364" customWidth="1"/>
    <col min="259" max="259" width="6.875" style="364" customWidth="1"/>
    <col min="260" max="280" width="2.625" style="364" customWidth="1"/>
    <col min="281" max="281" width="5" style="364" customWidth="1"/>
    <col min="282" max="285" width="2.625" style="364" customWidth="1"/>
    <col min="286" max="286" width="50.625" style="364" customWidth="1"/>
    <col min="287" max="512" width="9" style="364"/>
    <col min="513" max="513" width="3.875" style="364" customWidth="1"/>
    <col min="514" max="514" width="8.25" style="364" customWidth="1"/>
    <col min="515" max="515" width="6.875" style="364" customWidth="1"/>
    <col min="516" max="536" width="2.625" style="364" customWidth="1"/>
    <col min="537" max="537" width="5" style="364" customWidth="1"/>
    <col min="538" max="541" width="2.625" style="364" customWidth="1"/>
    <col min="542" max="542" width="50.625" style="364" customWidth="1"/>
    <col min="543" max="768" width="9" style="364"/>
    <col min="769" max="769" width="3.875" style="364" customWidth="1"/>
    <col min="770" max="770" width="8.25" style="364" customWidth="1"/>
    <col min="771" max="771" width="6.875" style="364" customWidth="1"/>
    <col min="772" max="792" width="2.625" style="364" customWidth="1"/>
    <col min="793" max="793" width="5" style="364" customWidth="1"/>
    <col min="794" max="797" width="2.625" style="364" customWidth="1"/>
    <col min="798" max="798" width="50.625" style="364" customWidth="1"/>
    <col min="799" max="1024" width="9" style="364"/>
    <col min="1025" max="1025" width="3.875" style="364" customWidth="1"/>
    <col min="1026" max="1026" width="8.25" style="364" customWidth="1"/>
    <col min="1027" max="1027" width="6.875" style="364" customWidth="1"/>
    <col min="1028" max="1048" width="2.625" style="364" customWidth="1"/>
    <col min="1049" max="1049" width="5" style="364" customWidth="1"/>
    <col min="1050" max="1053" width="2.625" style="364" customWidth="1"/>
    <col min="1054" max="1054" width="50.625" style="364" customWidth="1"/>
    <col min="1055" max="1280" width="9" style="364"/>
    <col min="1281" max="1281" width="3.875" style="364" customWidth="1"/>
    <col min="1282" max="1282" width="8.25" style="364" customWidth="1"/>
    <col min="1283" max="1283" width="6.875" style="364" customWidth="1"/>
    <col min="1284" max="1304" width="2.625" style="364" customWidth="1"/>
    <col min="1305" max="1305" width="5" style="364" customWidth="1"/>
    <col min="1306" max="1309" width="2.625" style="364" customWidth="1"/>
    <col min="1310" max="1310" width="50.625" style="364" customWidth="1"/>
    <col min="1311" max="1536" width="9" style="364"/>
    <col min="1537" max="1537" width="3.875" style="364" customWidth="1"/>
    <col min="1538" max="1538" width="8.25" style="364" customWidth="1"/>
    <col min="1539" max="1539" width="6.875" style="364" customWidth="1"/>
    <col min="1540" max="1560" width="2.625" style="364" customWidth="1"/>
    <col min="1561" max="1561" width="5" style="364" customWidth="1"/>
    <col min="1562" max="1565" width="2.625" style="364" customWidth="1"/>
    <col min="1566" max="1566" width="50.625" style="364" customWidth="1"/>
    <col min="1567" max="1792" width="9" style="364"/>
    <col min="1793" max="1793" width="3.875" style="364" customWidth="1"/>
    <col min="1794" max="1794" width="8.25" style="364" customWidth="1"/>
    <col min="1795" max="1795" width="6.875" style="364" customWidth="1"/>
    <col min="1796" max="1816" width="2.625" style="364" customWidth="1"/>
    <col min="1817" max="1817" width="5" style="364" customWidth="1"/>
    <col min="1818" max="1821" width="2.625" style="364" customWidth="1"/>
    <col min="1822" max="1822" width="50.625" style="364" customWidth="1"/>
    <col min="1823" max="2048" width="9" style="364"/>
    <col min="2049" max="2049" width="3.875" style="364" customWidth="1"/>
    <col min="2050" max="2050" width="8.25" style="364" customWidth="1"/>
    <col min="2051" max="2051" width="6.875" style="364" customWidth="1"/>
    <col min="2052" max="2072" width="2.625" style="364" customWidth="1"/>
    <col min="2073" max="2073" width="5" style="364" customWidth="1"/>
    <col min="2074" max="2077" width="2.625" style="364" customWidth="1"/>
    <col min="2078" max="2078" width="50.625" style="364" customWidth="1"/>
    <col min="2079" max="2304" width="9" style="364"/>
    <col min="2305" max="2305" width="3.875" style="364" customWidth="1"/>
    <col min="2306" max="2306" width="8.25" style="364" customWidth="1"/>
    <col min="2307" max="2307" width="6.875" style="364" customWidth="1"/>
    <col min="2308" max="2328" width="2.625" style="364" customWidth="1"/>
    <col min="2329" max="2329" width="5" style="364" customWidth="1"/>
    <col min="2330" max="2333" width="2.625" style="364" customWidth="1"/>
    <col min="2334" max="2334" width="50.625" style="364" customWidth="1"/>
    <col min="2335" max="2560" width="9" style="364"/>
    <col min="2561" max="2561" width="3.875" style="364" customWidth="1"/>
    <col min="2562" max="2562" width="8.25" style="364" customWidth="1"/>
    <col min="2563" max="2563" width="6.875" style="364" customWidth="1"/>
    <col min="2564" max="2584" width="2.625" style="364" customWidth="1"/>
    <col min="2585" max="2585" width="5" style="364" customWidth="1"/>
    <col min="2586" max="2589" width="2.625" style="364" customWidth="1"/>
    <col min="2590" max="2590" width="50.625" style="364" customWidth="1"/>
    <col min="2591" max="2816" width="9" style="364"/>
    <col min="2817" max="2817" width="3.875" style="364" customWidth="1"/>
    <col min="2818" max="2818" width="8.25" style="364" customWidth="1"/>
    <col min="2819" max="2819" width="6.875" style="364" customWidth="1"/>
    <col min="2820" max="2840" width="2.625" style="364" customWidth="1"/>
    <col min="2841" max="2841" width="5" style="364" customWidth="1"/>
    <col min="2842" max="2845" width="2.625" style="364" customWidth="1"/>
    <col min="2846" max="2846" width="50.625" style="364" customWidth="1"/>
    <col min="2847" max="3072" width="9" style="364"/>
    <col min="3073" max="3073" width="3.875" style="364" customWidth="1"/>
    <col min="3074" max="3074" width="8.25" style="364" customWidth="1"/>
    <col min="3075" max="3075" width="6.875" style="364" customWidth="1"/>
    <col min="3076" max="3096" width="2.625" style="364" customWidth="1"/>
    <col min="3097" max="3097" width="5" style="364" customWidth="1"/>
    <col min="3098" max="3101" width="2.625" style="364" customWidth="1"/>
    <col min="3102" max="3102" width="50.625" style="364" customWidth="1"/>
    <col min="3103" max="3328" width="9" style="364"/>
    <col min="3329" max="3329" width="3.875" style="364" customWidth="1"/>
    <col min="3330" max="3330" width="8.25" style="364" customWidth="1"/>
    <col min="3331" max="3331" width="6.875" style="364" customWidth="1"/>
    <col min="3332" max="3352" width="2.625" style="364" customWidth="1"/>
    <col min="3353" max="3353" width="5" style="364" customWidth="1"/>
    <col min="3354" max="3357" width="2.625" style="364" customWidth="1"/>
    <col min="3358" max="3358" width="50.625" style="364" customWidth="1"/>
    <col min="3359" max="3584" width="9" style="364"/>
    <col min="3585" max="3585" width="3.875" style="364" customWidth="1"/>
    <col min="3586" max="3586" width="8.25" style="364" customWidth="1"/>
    <col min="3587" max="3587" width="6.875" style="364" customWidth="1"/>
    <col min="3588" max="3608" width="2.625" style="364" customWidth="1"/>
    <col min="3609" max="3609" width="5" style="364" customWidth="1"/>
    <col min="3610" max="3613" width="2.625" style="364" customWidth="1"/>
    <col min="3614" max="3614" width="50.625" style="364" customWidth="1"/>
    <col min="3615" max="3840" width="9" style="364"/>
    <col min="3841" max="3841" width="3.875" style="364" customWidth="1"/>
    <col min="3842" max="3842" width="8.25" style="364" customWidth="1"/>
    <col min="3843" max="3843" width="6.875" style="364" customWidth="1"/>
    <col min="3844" max="3864" width="2.625" style="364" customWidth="1"/>
    <col min="3865" max="3865" width="5" style="364" customWidth="1"/>
    <col min="3866" max="3869" width="2.625" style="364" customWidth="1"/>
    <col min="3870" max="3870" width="50.625" style="364" customWidth="1"/>
    <col min="3871" max="4096" width="9" style="364"/>
    <col min="4097" max="4097" width="3.875" style="364" customWidth="1"/>
    <col min="4098" max="4098" width="8.25" style="364" customWidth="1"/>
    <col min="4099" max="4099" width="6.875" style="364" customWidth="1"/>
    <col min="4100" max="4120" width="2.625" style="364" customWidth="1"/>
    <col min="4121" max="4121" width="5" style="364" customWidth="1"/>
    <col min="4122" max="4125" width="2.625" style="364" customWidth="1"/>
    <col min="4126" max="4126" width="50.625" style="364" customWidth="1"/>
    <col min="4127" max="4352" width="9" style="364"/>
    <col min="4353" max="4353" width="3.875" style="364" customWidth="1"/>
    <col min="4354" max="4354" width="8.25" style="364" customWidth="1"/>
    <col min="4355" max="4355" width="6.875" style="364" customWidth="1"/>
    <col min="4356" max="4376" width="2.625" style="364" customWidth="1"/>
    <col min="4377" max="4377" width="5" style="364" customWidth="1"/>
    <col min="4378" max="4381" width="2.625" style="364" customWidth="1"/>
    <col min="4382" max="4382" width="50.625" style="364" customWidth="1"/>
    <col min="4383" max="4608" width="9" style="364"/>
    <col min="4609" max="4609" width="3.875" style="364" customWidth="1"/>
    <col min="4610" max="4610" width="8.25" style="364" customWidth="1"/>
    <col min="4611" max="4611" width="6.875" style="364" customWidth="1"/>
    <col min="4612" max="4632" width="2.625" style="364" customWidth="1"/>
    <col min="4633" max="4633" width="5" style="364" customWidth="1"/>
    <col min="4634" max="4637" width="2.625" style="364" customWidth="1"/>
    <col min="4638" max="4638" width="50.625" style="364" customWidth="1"/>
    <col min="4639" max="4864" width="9" style="364"/>
    <col min="4865" max="4865" width="3.875" style="364" customWidth="1"/>
    <col min="4866" max="4866" width="8.25" style="364" customWidth="1"/>
    <col min="4867" max="4867" width="6.875" style="364" customWidth="1"/>
    <col min="4868" max="4888" width="2.625" style="364" customWidth="1"/>
    <col min="4889" max="4889" width="5" style="364" customWidth="1"/>
    <col min="4890" max="4893" width="2.625" style="364" customWidth="1"/>
    <col min="4894" max="4894" width="50.625" style="364" customWidth="1"/>
    <col min="4895" max="5120" width="9" style="364"/>
    <col min="5121" max="5121" width="3.875" style="364" customWidth="1"/>
    <col min="5122" max="5122" width="8.25" style="364" customWidth="1"/>
    <col min="5123" max="5123" width="6.875" style="364" customWidth="1"/>
    <col min="5124" max="5144" width="2.625" style="364" customWidth="1"/>
    <col min="5145" max="5145" width="5" style="364" customWidth="1"/>
    <col min="5146" max="5149" width="2.625" style="364" customWidth="1"/>
    <col min="5150" max="5150" width="50.625" style="364" customWidth="1"/>
    <col min="5151" max="5376" width="9" style="364"/>
    <col min="5377" max="5377" width="3.875" style="364" customWidth="1"/>
    <col min="5378" max="5378" width="8.25" style="364" customWidth="1"/>
    <col min="5379" max="5379" width="6.875" style="364" customWidth="1"/>
    <col min="5380" max="5400" width="2.625" style="364" customWidth="1"/>
    <col min="5401" max="5401" width="5" style="364" customWidth="1"/>
    <col min="5402" max="5405" width="2.625" style="364" customWidth="1"/>
    <col min="5406" max="5406" width="50.625" style="364" customWidth="1"/>
    <col min="5407" max="5632" width="9" style="364"/>
    <col min="5633" max="5633" width="3.875" style="364" customWidth="1"/>
    <col min="5634" max="5634" width="8.25" style="364" customWidth="1"/>
    <col min="5635" max="5635" width="6.875" style="364" customWidth="1"/>
    <col min="5636" max="5656" width="2.625" style="364" customWidth="1"/>
    <col min="5657" max="5657" width="5" style="364" customWidth="1"/>
    <col min="5658" max="5661" width="2.625" style="364" customWidth="1"/>
    <col min="5662" max="5662" width="50.625" style="364" customWidth="1"/>
    <col min="5663" max="5888" width="9" style="364"/>
    <col min="5889" max="5889" width="3.875" style="364" customWidth="1"/>
    <col min="5890" max="5890" width="8.25" style="364" customWidth="1"/>
    <col min="5891" max="5891" width="6.875" style="364" customWidth="1"/>
    <col min="5892" max="5912" width="2.625" style="364" customWidth="1"/>
    <col min="5913" max="5913" width="5" style="364" customWidth="1"/>
    <col min="5914" max="5917" width="2.625" style="364" customWidth="1"/>
    <col min="5918" max="5918" width="50.625" style="364" customWidth="1"/>
    <col min="5919" max="6144" width="9" style="364"/>
    <col min="6145" max="6145" width="3.875" style="364" customWidth="1"/>
    <col min="6146" max="6146" width="8.25" style="364" customWidth="1"/>
    <col min="6147" max="6147" width="6.875" style="364" customWidth="1"/>
    <col min="6148" max="6168" width="2.625" style="364" customWidth="1"/>
    <col min="6169" max="6169" width="5" style="364" customWidth="1"/>
    <col min="6170" max="6173" width="2.625" style="364" customWidth="1"/>
    <col min="6174" max="6174" width="50.625" style="364" customWidth="1"/>
    <col min="6175" max="6400" width="9" style="364"/>
    <col min="6401" max="6401" width="3.875" style="364" customWidth="1"/>
    <col min="6402" max="6402" width="8.25" style="364" customWidth="1"/>
    <col min="6403" max="6403" width="6.875" style="364" customWidth="1"/>
    <col min="6404" max="6424" width="2.625" style="364" customWidth="1"/>
    <col min="6425" max="6425" width="5" style="364" customWidth="1"/>
    <col min="6426" max="6429" width="2.625" style="364" customWidth="1"/>
    <col min="6430" max="6430" width="50.625" style="364" customWidth="1"/>
    <col min="6431" max="6656" width="9" style="364"/>
    <col min="6657" max="6657" width="3.875" style="364" customWidth="1"/>
    <col min="6658" max="6658" width="8.25" style="364" customWidth="1"/>
    <col min="6659" max="6659" width="6.875" style="364" customWidth="1"/>
    <col min="6660" max="6680" width="2.625" style="364" customWidth="1"/>
    <col min="6681" max="6681" width="5" style="364" customWidth="1"/>
    <col min="6682" max="6685" width="2.625" style="364" customWidth="1"/>
    <col min="6686" max="6686" width="50.625" style="364" customWidth="1"/>
    <col min="6687" max="6912" width="9" style="364"/>
    <col min="6913" max="6913" width="3.875" style="364" customWidth="1"/>
    <col min="6914" max="6914" width="8.25" style="364" customWidth="1"/>
    <col min="6915" max="6915" width="6.875" style="364" customWidth="1"/>
    <col min="6916" max="6936" width="2.625" style="364" customWidth="1"/>
    <col min="6937" max="6937" width="5" style="364" customWidth="1"/>
    <col min="6938" max="6941" width="2.625" style="364" customWidth="1"/>
    <col min="6942" max="6942" width="50.625" style="364" customWidth="1"/>
    <col min="6943" max="7168" width="9" style="364"/>
    <col min="7169" max="7169" width="3.875" style="364" customWidth="1"/>
    <col min="7170" max="7170" width="8.25" style="364" customWidth="1"/>
    <col min="7171" max="7171" width="6.875" style="364" customWidth="1"/>
    <col min="7172" max="7192" width="2.625" style="364" customWidth="1"/>
    <col min="7193" max="7193" width="5" style="364" customWidth="1"/>
    <col min="7194" max="7197" width="2.625" style="364" customWidth="1"/>
    <col min="7198" max="7198" width="50.625" style="364" customWidth="1"/>
    <col min="7199" max="7424" width="9" style="364"/>
    <col min="7425" max="7425" width="3.875" style="364" customWidth="1"/>
    <col min="7426" max="7426" width="8.25" style="364" customWidth="1"/>
    <col min="7427" max="7427" width="6.875" style="364" customWidth="1"/>
    <col min="7428" max="7448" width="2.625" style="364" customWidth="1"/>
    <col min="7449" max="7449" width="5" style="364" customWidth="1"/>
    <col min="7450" max="7453" width="2.625" style="364" customWidth="1"/>
    <col min="7454" max="7454" width="50.625" style="364" customWidth="1"/>
    <col min="7455" max="7680" width="9" style="364"/>
    <col min="7681" max="7681" width="3.875" style="364" customWidth="1"/>
    <col min="7682" max="7682" width="8.25" style="364" customWidth="1"/>
    <col min="7683" max="7683" width="6.875" style="364" customWidth="1"/>
    <col min="7684" max="7704" width="2.625" style="364" customWidth="1"/>
    <col min="7705" max="7705" width="5" style="364" customWidth="1"/>
    <col min="7706" max="7709" width="2.625" style="364" customWidth="1"/>
    <col min="7710" max="7710" width="50.625" style="364" customWidth="1"/>
    <col min="7711" max="7936" width="9" style="364"/>
    <col min="7937" max="7937" width="3.875" style="364" customWidth="1"/>
    <col min="7938" max="7938" width="8.25" style="364" customWidth="1"/>
    <col min="7939" max="7939" width="6.875" style="364" customWidth="1"/>
    <col min="7940" max="7960" width="2.625" style="364" customWidth="1"/>
    <col min="7961" max="7961" width="5" style="364" customWidth="1"/>
    <col min="7962" max="7965" width="2.625" style="364" customWidth="1"/>
    <col min="7966" max="7966" width="50.625" style="364" customWidth="1"/>
    <col min="7967" max="8192" width="9" style="364"/>
    <col min="8193" max="8193" width="3.875" style="364" customWidth="1"/>
    <col min="8194" max="8194" width="8.25" style="364" customWidth="1"/>
    <col min="8195" max="8195" width="6.875" style="364" customWidth="1"/>
    <col min="8196" max="8216" width="2.625" style="364" customWidth="1"/>
    <col min="8217" max="8217" width="5" style="364" customWidth="1"/>
    <col min="8218" max="8221" width="2.625" style="364" customWidth="1"/>
    <col min="8222" max="8222" width="50.625" style="364" customWidth="1"/>
    <col min="8223" max="8448" width="9" style="364"/>
    <col min="8449" max="8449" width="3.875" style="364" customWidth="1"/>
    <col min="8450" max="8450" width="8.25" style="364" customWidth="1"/>
    <col min="8451" max="8451" width="6.875" style="364" customWidth="1"/>
    <col min="8452" max="8472" width="2.625" style="364" customWidth="1"/>
    <col min="8473" max="8473" width="5" style="364" customWidth="1"/>
    <col min="8474" max="8477" width="2.625" style="364" customWidth="1"/>
    <col min="8478" max="8478" width="50.625" style="364" customWidth="1"/>
    <col min="8479" max="8704" width="9" style="364"/>
    <col min="8705" max="8705" width="3.875" style="364" customWidth="1"/>
    <col min="8706" max="8706" width="8.25" style="364" customWidth="1"/>
    <col min="8707" max="8707" width="6.875" style="364" customWidth="1"/>
    <col min="8708" max="8728" width="2.625" style="364" customWidth="1"/>
    <col min="8729" max="8729" width="5" style="364" customWidth="1"/>
    <col min="8730" max="8733" width="2.625" style="364" customWidth="1"/>
    <col min="8734" max="8734" width="50.625" style="364" customWidth="1"/>
    <col min="8735" max="8960" width="9" style="364"/>
    <col min="8961" max="8961" width="3.875" style="364" customWidth="1"/>
    <col min="8962" max="8962" width="8.25" style="364" customWidth="1"/>
    <col min="8963" max="8963" width="6.875" style="364" customWidth="1"/>
    <col min="8964" max="8984" width="2.625" style="364" customWidth="1"/>
    <col min="8985" max="8985" width="5" style="364" customWidth="1"/>
    <col min="8986" max="8989" width="2.625" style="364" customWidth="1"/>
    <col min="8990" max="8990" width="50.625" style="364" customWidth="1"/>
    <col min="8991" max="9216" width="9" style="364"/>
    <col min="9217" max="9217" width="3.875" style="364" customWidth="1"/>
    <col min="9218" max="9218" width="8.25" style="364" customWidth="1"/>
    <col min="9219" max="9219" width="6.875" style="364" customWidth="1"/>
    <col min="9220" max="9240" width="2.625" style="364" customWidth="1"/>
    <col min="9241" max="9241" width="5" style="364" customWidth="1"/>
    <col min="9242" max="9245" width="2.625" style="364" customWidth="1"/>
    <col min="9246" max="9246" width="50.625" style="364" customWidth="1"/>
    <col min="9247" max="9472" width="9" style="364"/>
    <col min="9473" max="9473" width="3.875" style="364" customWidth="1"/>
    <col min="9474" max="9474" width="8.25" style="364" customWidth="1"/>
    <col min="9475" max="9475" width="6.875" style="364" customWidth="1"/>
    <col min="9476" max="9496" width="2.625" style="364" customWidth="1"/>
    <col min="9497" max="9497" width="5" style="364" customWidth="1"/>
    <col min="9498" max="9501" width="2.625" style="364" customWidth="1"/>
    <col min="9502" max="9502" width="50.625" style="364" customWidth="1"/>
    <col min="9503" max="9728" width="9" style="364"/>
    <col min="9729" max="9729" width="3.875" style="364" customWidth="1"/>
    <col min="9730" max="9730" width="8.25" style="364" customWidth="1"/>
    <col min="9731" max="9731" width="6.875" style="364" customWidth="1"/>
    <col min="9732" max="9752" width="2.625" style="364" customWidth="1"/>
    <col min="9753" max="9753" width="5" style="364" customWidth="1"/>
    <col min="9754" max="9757" width="2.625" style="364" customWidth="1"/>
    <col min="9758" max="9758" width="50.625" style="364" customWidth="1"/>
    <col min="9759" max="9984" width="9" style="364"/>
    <col min="9985" max="9985" width="3.875" style="364" customWidth="1"/>
    <col min="9986" max="9986" width="8.25" style="364" customWidth="1"/>
    <col min="9987" max="9987" width="6.875" style="364" customWidth="1"/>
    <col min="9988" max="10008" width="2.625" style="364" customWidth="1"/>
    <col min="10009" max="10009" width="5" style="364" customWidth="1"/>
    <col min="10010" max="10013" width="2.625" style="364" customWidth="1"/>
    <col min="10014" max="10014" width="50.625" style="364" customWidth="1"/>
    <col min="10015" max="10240" width="9" style="364"/>
    <col min="10241" max="10241" width="3.875" style="364" customWidth="1"/>
    <col min="10242" max="10242" width="8.25" style="364" customWidth="1"/>
    <col min="10243" max="10243" width="6.875" style="364" customWidth="1"/>
    <col min="10244" max="10264" width="2.625" style="364" customWidth="1"/>
    <col min="10265" max="10265" width="5" style="364" customWidth="1"/>
    <col min="10266" max="10269" width="2.625" style="364" customWidth="1"/>
    <col min="10270" max="10270" width="50.625" style="364" customWidth="1"/>
    <col min="10271" max="10496" width="9" style="364"/>
    <col min="10497" max="10497" width="3.875" style="364" customWidth="1"/>
    <col min="10498" max="10498" width="8.25" style="364" customWidth="1"/>
    <col min="10499" max="10499" width="6.875" style="364" customWidth="1"/>
    <col min="10500" max="10520" width="2.625" style="364" customWidth="1"/>
    <col min="10521" max="10521" width="5" style="364" customWidth="1"/>
    <col min="10522" max="10525" width="2.625" style="364" customWidth="1"/>
    <col min="10526" max="10526" width="50.625" style="364" customWidth="1"/>
    <col min="10527" max="10752" width="9" style="364"/>
    <col min="10753" max="10753" width="3.875" style="364" customWidth="1"/>
    <col min="10754" max="10754" width="8.25" style="364" customWidth="1"/>
    <col min="10755" max="10755" width="6.875" style="364" customWidth="1"/>
    <col min="10756" max="10776" width="2.625" style="364" customWidth="1"/>
    <col min="10777" max="10777" width="5" style="364" customWidth="1"/>
    <col min="10778" max="10781" width="2.625" style="364" customWidth="1"/>
    <col min="10782" max="10782" width="50.625" style="364" customWidth="1"/>
    <col min="10783" max="11008" width="9" style="364"/>
    <col min="11009" max="11009" width="3.875" style="364" customWidth="1"/>
    <col min="11010" max="11010" width="8.25" style="364" customWidth="1"/>
    <col min="11011" max="11011" width="6.875" style="364" customWidth="1"/>
    <col min="11012" max="11032" width="2.625" style="364" customWidth="1"/>
    <col min="11033" max="11033" width="5" style="364" customWidth="1"/>
    <col min="11034" max="11037" width="2.625" style="364" customWidth="1"/>
    <col min="11038" max="11038" width="50.625" style="364" customWidth="1"/>
    <col min="11039" max="11264" width="9" style="364"/>
    <col min="11265" max="11265" width="3.875" style="364" customWidth="1"/>
    <col min="11266" max="11266" width="8.25" style="364" customWidth="1"/>
    <col min="11267" max="11267" width="6.875" style="364" customWidth="1"/>
    <col min="11268" max="11288" width="2.625" style="364" customWidth="1"/>
    <col min="11289" max="11289" width="5" style="364" customWidth="1"/>
    <col min="11290" max="11293" width="2.625" style="364" customWidth="1"/>
    <col min="11294" max="11294" width="50.625" style="364" customWidth="1"/>
    <col min="11295" max="11520" width="9" style="364"/>
    <col min="11521" max="11521" width="3.875" style="364" customWidth="1"/>
    <col min="11522" max="11522" width="8.25" style="364" customWidth="1"/>
    <col min="11523" max="11523" width="6.875" style="364" customWidth="1"/>
    <col min="11524" max="11544" width="2.625" style="364" customWidth="1"/>
    <col min="11545" max="11545" width="5" style="364" customWidth="1"/>
    <col min="11546" max="11549" width="2.625" style="364" customWidth="1"/>
    <col min="11550" max="11550" width="50.625" style="364" customWidth="1"/>
    <col min="11551" max="11776" width="9" style="364"/>
    <col min="11777" max="11777" width="3.875" style="364" customWidth="1"/>
    <col min="11778" max="11778" width="8.25" style="364" customWidth="1"/>
    <col min="11779" max="11779" width="6.875" style="364" customWidth="1"/>
    <col min="11780" max="11800" width="2.625" style="364" customWidth="1"/>
    <col min="11801" max="11801" width="5" style="364" customWidth="1"/>
    <col min="11802" max="11805" width="2.625" style="364" customWidth="1"/>
    <col min="11806" max="11806" width="50.625" style="364" customWidth="1"/>
    <col min="11807" max="12032" width="9" style="364"/>
    <col min="12033" max="12033" width="3.875" style="364" customWidth="1"/>
    <col min="12034" max="12034" width="8.25" style="364" customWidth="1"/>
    <col min="12035" max="12035" width="6.875" style="364" customWidth="1"/>
    <col min="12036" max="12056" width="2.625" style="364" customWidth="1"/>
    <col min="12057" max="12057" width="5" style="364" customWidth="1"/>
    <col min="12058" max="12061" width="2.625" style="364" customWidth="1"/>
    <col min="12062" max="12062" width="50.625" style="364" customWidth="1"/>
    <col min="12063" max="12288" width="9" style="364"/>
    <col min="12289" max="12289" width="3.875" style="364" customWidth="1"/>
    <col min="12290" max="12290" width="8.25" style="364" customWidth="1"/>
    <col min="12291" max="12291" width="6.875" style="364" customWidth="1"/>
    <col min="12292" max="12312" width="2.625" style="364" customWidth="1"/>
    <col min="12313" max="12313" width="5" style="364" customWidth="1"/>
    <col min="12314" max="12317" width="2.625" style="364" customWidth="1"/>
    <col min="12318" max="12318" width="50.625" style="364" customWidth="1"/>
    <col min="12319" max="12544" width="9" style="364"/>
    <col min="12545" max="12545" width="3.875" style="364" customWidth="1"/>
    <col min="12546" max="12546" width="8.25" style="364" customWidth="1"/>
    <col min="12547" max="12547" width="6.875" style="364" customWidth="1"/>
    <col min="12548" max="12568" width="2.625" style="364" customWidth="1"/>
    <col min="12569" max="12569" width="5" style="364" customWidth="1"/>
    <col min="12570" max="12573" width="2.625" style="364" customWidth="1"/>
    <col min="12574" max="12574" width="50.625" style="364" customWidth="1"/>
    <col min="12575" max="12800" width="9" style="364"/>
    <col min="12801" max="12801" width="3.875" style="364" customWidth="1"/>
    <col min="12802" max="12802" width="8.25" style="364" customWidth="1"/>
    <col min="12803" max="12803" width="6.875" style="364" customWidth="1"/>
    <col min="12804" max="12824" width="2.625" style="364" customWidth="1"/>
    <col min="12825" max="12825" width="5" style="364" customWidth="1"/>
    <col min="12826" max="12829" width="2.625" style="364" customWidth="1"/>
    <col min="12830" max="12830" width="50.625" style="364" customWidth="1"/>
    <col min="12831" max="13056" width="9" style="364"/>
    <col min="13057" max="13057" width="3.875" style="364" customWidth="1"/>
    <col min="13058" max="13058" width="8.25" style="364" customWidth="1"/>
    <col min="13059" max="13059" width="6.875" style="364" customWidth="1"/>
    <col min="13060" max="13080" width="2.625" style="364" customWidth="1"/>
    <col min="13081" max="13081" width="5" style="364" customWidth="1"/>
    <col min="13082" max="13085" width="2.625" style="364" customWidth="1"/>
    <col min="13086" max="13086" width="50.625" style="364" customWidth="1"/>
    <col min="13087" max="13312" width="9" style="364"/>
    <col min="13313" max="13313" width="3.875" style="364" customWidth="1"/>
    <col min="13314" max="13314" width="8.25" style="364" customWidth="1"/>
    <col min="13315" max="13315" width="6.875" style="364" customWidth="1"/>
    <col min="13316" max="13336" width="2.625" style="364" customWidth="1"/>
    <col min="13337" max="13337" width="5" style="364" customWidth="1"/>
    <col min="13338" max="13341" width="2.625" style="364" customWidth="1"/>
    <col min="13342" max="13342" width="50.625" style="364" customWidth="1"/>
    <col min="13343" max="13568" width="9" style="364"/>
    <col min="13569" max="13569" width="3.875" style="364" customWidth="1"/>
    <col min="13570" max="13570" width="8.25" style="364" customWidth="1"/>
    <col min="13571" max="13571" width="6.875" style="364" customWidth="1"/>
    <col min="13572" max="13592" width="2.625" style="364" customWidth="1"/>
    <col min="13593" max="13593" width="5" style="364" customWidth="1"/>
    <col min="13594" max="13597" width="2.625" style="364" customWidth="1"/>
    <col min="13598" max="13598" width="50.625" style="364" customWidth="1"/>
    <col min="13599" max="13824" width="9" style="364"/>
    <col min="13825" max="13825" width="3.875" style="364" customWidth="1"/>
    <col min="13826" max="13826" width="8.25" style="364" customWidth="1"/>
    <col min="13827" max="13827" width="6.875" style="364" customWidth="1"/>
    <col min="13828" max="13848" width="2.625" style="364" customWidth="1"/>
    <col min="13849" max="13849" width="5" style="364" customWidth="1"/>
    <col min="13850" max="13853" width="2.625" style="364" customWidth="1"/>
    <col min="13854" max="13854" width="50.625" style="364" customWidth="1"/>
    <col min="13855" max="14080" width="9" style="364"/>
    <col min="14081" max="14081" width="3.875" style="364" customWidth="1"/>
    <col min="14082" max="14082" width="8.25" style="364" customWidth="1"/>
    <col min="14083" max="14083" width="6.875" style="364" customWidth="1"/>
    <col min="14084" max="14104" width="2.625" style="364" customWidth="1"/>
    <col min="14105" max="14105" width="5" style="364" customWidth="1"/>
    <col min="14106" max="14109" width="2.625" style="364" customWidth="1"/>
    <col min="14110" max="14110" width="50.625" style="364" customWidth="1"/>
    <col min="14111" max="14336" width="9" style="364"/>
    <col min="14337" max="14337" width="3.875" style="364" customWidth="1"/>
    <col min="14338" max="14338" width="8.25" style="364" customWidth="1"/>
    <col min="14339" max="14339" width="6.875" style="364" customWidth="1"/>
    <col min="14340" max="14360" width="2.625" style="364" customWidth="1"/>
    <col min="14361" max="14361" width="5" style="364" customWidth="1"/>
    <col min="14362" max="14365" width="2.625" style="364" customWidth="1"/>
    <col min="14366" max="14366" width="50.625" style="364" customWidth="1"/>
    <col min="14367" max="14592" width="9" style="364"/>
    <col min="14593" max="14593" width="3.875" style="364" customWidth="1"/>
    <col min="14594" max="14594" width="8.25" style="364" customWidth="1"/>
    <col min="14595" max="14595" width="6.875" style="364" customWidth="1"/>
    <col min="14596" max="14616" width="2.625" style="364" customWidth="1"/>
    <col min="14617" max="14617" width="5" style="364" customWidth="1"/>
    <col min="14618" max="14621" width="2.625" style="364" customWidth="1"/>
    <col min="14622" max="14622" width="50.625" style="364" customWidth="1"/>
    <col min="14623" max="14848" width="9" style="364"/>
    <col min="14849" max="14849" width="3.875" style="364" customWidth="1"/>
    <col min="14850" max="14850" width="8.25" style="364" customWidth="1"/>
    <col min="14851" max="14851" width="6.875" style="364" customWidth="1"/>
    <col min="14852" max="14872" width="2.625" style="364" customWidth="1"/>
    <col min="14873" max="14873" width="5" style="364" customWidth="1"/>
    <col min="14874" max="14877" width="2.625" style="364" customWidth="1"/>
    <col min="14878" max="14878" width="50.625" style="364" customWidth="1"/>
    <col min="14879" max="15104" width="9" style="364"/>
    <col min="15105" max="15105" width="3.875" style="364" customWidth="1"/>
    <col min="15106" max="15106" width="8.25" style="364" customWidth="1"/>
    <col min="15107" max="15107" width="6.875" style="364" customWidth="1"/>
    <col min="15108" max="15128" width="2.625" style="364" customWidth="1"/>
    <col min="15129" max="15129" width="5" style="364" customWidth="1"/>
    <col min="15130" max="15133" width="2.625" style="364" customWidth="1"/>
    <col min="15134" max="15134" width="50.625" style="364" customWidth="1"/>
    <col min="15135" max="15360" width="9" style="364"/>
    <col min="15361" max="15361" width="3.875" style="364" customWidth="1"/>
    <col min="15362" max="15362" width="8.25" style="364" customWidth="1"/>
    <col min="15363" max="15363" width="6.875" style="364" customWidth="1"/>
    <col min="15364" max="15384" width="2.625" style="364" customWidth="1"/>
    <col min="15385" max="15385" width="5" style="364" customWidth="1"/>
    <col min="15386" max="15389" width="2.625" style="364" customWidth="1"/>
    <col min="15390" max="15390" width="50.625" style="364" customWidth="1"/>
    <col min="15391" max="15616" width="9" style="364"/>
    <col min="15617" max="15617" width="3.875" style="364" customWidth="1"/>
    <col min="15618" max="15618" width="8.25" style="364" customWidth="1"/>
    <col min="15619" max="15619" width="6.875" style="364" customWidth="1"/>
    <col min="15620" max="15640" width="2.625" style="364" customWidth="1"/>
    <col min="15641" max="15641" width="5" style="364" customWidth="1"/>
    <col min="15642" max="15645" width="2.625" style="364" customWidth="1"/>
    <col min="15646" max="15646" width="50.625" style="364" customWidth="1"/>
    <col min="15647" max="15872" width="9" style="364"/>
    <col min="15873" max="15873" width="3.875" style="364" customWidth="1"/>
    <col min="15874" max="15874" width="8.25" style="364" customWidth="1"/>
    <col min="15875" max="15875" width="6.875" style="364" customWidth="1"/>
    <col min="15876" max="15896" width="2.625" style="364" customWidth="1"/>
    <col min="15897" max="15897" width="5" style="364" customWidth="1"/>
    <col min="15898" max="15901" width="2.625" style="364" customWidth="1"/>
    <col min="15902" max="15902" width="50.625" style="364" customWidth="1"/>
    <col min="15903" max="16128" width="9" style="364"/>
    <col min="16129" max="16129" width="3.875" style="364" customWidth="1"/>
    <col min="16130" max="16130" width="8.25" style="364" customWidth="1"/>
    <col min="16131" max="16131" width="6.875" style="364" customWidth="1"/>
    <col min="16132" max="16152" width="2.625" style="364" customWidth="1"/>
    <col min="16153" max="16153" width="5" style="364" customWidth="1"/>
    <col min="16154" max="16157" width="2.625" style="364" customWidth="1"/>
    <col min="16158" max="16158" width="50.625" style="364" customWidth="1"/>
    <col min="16159" max="16384" width="9" style="364"/>
  </cols>
  <sheetData>
    <row r="1" spans="1:30" ht="21" customHeight="1">
      <c r="AC1" s="365" t="s">
        <v>839</v>
      </c>
      <c r="AD1" s="365"/>
    </row>
    <row r="2" spans="1:30" ht="27" customHeight="1">
      <c r="A2" s="856" t="s">
        <v>840</v>
      </c>
      <c r="B2" s="856"/>
      <c r="C2" s="856"/>
      <c r="D2" s="856"/>
      <c r="E2" s="856"/>
      <c r="F2" s="856"/>
      <c r="G2" s="856"/>
      <c r="H2" s="856"/>
      <c r="I2" s="856"/>
      <c r="J2" s="856"/>
      <c r="K2" s="856"/>
      <c r="L2" s="856"/>
      <c r="M2" s="856"/>
      <c r="N2" s="856"/>
      <c r="O2" s="856"/>
      <c r="P2" s="856"/>
      <c r="Q2" s="856"/>
      <c r="R2" s="856"/>
      <c r="S2" s="856"/>
      <c r="T2" s="856"/>
      <c r="U2" s="856"/>
      <c r="V2" s="856"/>
      <c r="W2" s="856"/>
      <c r="X2" s="856"/>
      <c r="Y2" s="856"/>
      <c r="Z2" s="856"/>
      <c r="AA2" s="856"/>
      <c r="AB2" s="856"/>
      <c r="AC2" s="856"/>
      <c r="AD2" s="366"/>
    </row>
    <row r="3" spans="1:30" ht="14.1" customHeight="1"/>
    <row r="4" spans="1:30" ht="20.100000000000001" customHeight="1" thickBot="1">
      <c r="A4" s="367"/>
      <c r="B4" s="367"/>
      <c r="C4" s="367"/>
      <c r="D4" s="367"/>
      <c r="E4" s="367"/>
      <c r="F4" s="367"/>
      <c r="G4" s="367"/>
      <c r="H4" s="367"/>
      <c r="I4" s="367"/>
      <c r="J4" s="367"/>
      <c r="K4" s="367"/>
      <c r="L4" s="367"/>
      <c r="M4" s="367"/>
      <c r="N4" s="367"/>
      <c r="O4" s="367"/>
      <c r="P4" s="367"/>
      <c r="Q4" s="367"/>
      <c r="R4" s="367"/>
      <c r="S4" s="367"/>
      <c r="T4" s="367"/>
      <c r="U4" s="367"/>
      <c r="V4" s="367"/>
      <c r="W4" s="367"/>
      <c r="X4" s="373"/>
      <c r="Y4" s="373"/>
      <c r="Z4" s="851"/>
      <c r="AA4" s="851"/>
      <c r="AB4" s="851"/>
      <c r="AC4" s="369"/>
      <c r="AD4" s="369"/>
    </row>
    <row r="5" spans="1:30" ht="27.95" customHeight="1">
      <c r="A5" s="859" t="s">
        <v>199</v>
      </c>
      <c r="B5" s="860"/>
      <c r="C5" s="860"/>
      <c r="D5" s="861" t="str">
        <f>IF('調査票（水道水）'!D5="","",'調査票（水道水）'!D5)</f>
        <v/>
      </c>
      <c r="E5" s="1216"/>
      <c r="F5" s="1216"/>
      <c r="G5" s="1216"/>
      <c r="H5" s="1216"/>
      <c r="I5" s="1216"/>
      <c r="J5" s="1216"/>
      <c r="K5" s="1216"/>
      <c r="L5" s="1216"/>
      <c r="M5" s="1216"/>
      <c r="N5" s="1216"/>
      <c r="O5" s="1216"/>
      <c r="P5" s="1216"/>
      <c r="Q5" s="1216"/>
      <c r="R5" s="1216"/>
      <c r="S5" s="1216"/>
      <c r="T5" s="1216"/>
      <c r="U5" s="1216"/>
      <c r="V5" s="1216"/>
      <c r="W5" s="1216"/>
      <c r="X5" s="1216"/>
      <c r="Y5" s="1216"/>
      <c r="Z5" s="1216"/>
      <c r="AA5" s="1216"/>
      <c r="AB5" s="1216"/>
      <c r="AC5" s="1217"/>
      <c r="AD5" s="630" t="s">
        <v>880</v>
      </c>
    </row>
    <row r="6" spans="1:30" ht="27.95" customHeight="1">
      <c r="A6" s="827" t="s">
        <v>200</v>
      </c>
      <c r="B6" s="828"/>
      <c r="C6" s="829"/>
      <c r="D6" s="867"/>
      <c r="E6" s="868"/>
      <c r="F6" s="868"/>
      <c r="G6" s="868"/>
      <c r="H6" s="868"/>
      <c r="I6" s="868"/>
      <c r="J6" s="868"/>
      <c r="K6" s="868"/>
      <c r="L6" s="868"/>
      <c r="M6" s="868"/>
      <c r="N6" s="869"/>
      <c r="O6" s="766" t="s">
        <v>246</v>
      </c>
      <c r="P6" s="767"/>
      <c r="Q6" s="767"/>
      <c r="R6" s="767"/>
      <c r="S6" s="767"/>
      <c r="T6" s="768"/>
      <c r="U6" s="870"/>
      <c r="V6" s="769"/>
      <c r="W6" s="769"/>
      <c r="X6" s="769"/>
      <c r="Y6" s="769"/>
      <c r="Z6" s="769"/>
      <c r="AA6" s="769"/>
      <c r="AB6" s="769"/>
      <c r="AC6" s="871"/>
    </row>
    <row r="7" spans="1:30" ht="14.1" customHeight="1">
      <c r="A7" s="917" t="s">
        <v>202</v>
      </c>
      <c r="B7" s="918"/>
      <c r="C7" s="918"/>
      <c r="D7" s="749"/>
      <c r="E7" s="751"/>
      <c r="F7" s="751"/>
      <c r="G7" s="751"/>
      <c r="H7" s="751"/>
      <c r="I7" s="751"/>
      <c r="J7" s="751"/>
      <c r="K7" s="751"/>
      <c r="L7" s="751"/>
      <c r="M7" s="751"/>
      <c r="N7" s="751"/>
      <c r="O7" s="751"/>
      <c r="P7" s="848" t="s">
        <v>197</v>
      </c>
      <c r="Q7" s="754"/>
      <c r="R7" s="754"/>
      <c r="S7" s="756" t="s">
        <v>198</v>
      </c>
      <c r="T7" s="943"/>
      <c r="U7" s="933" t="s">
        <v>247</v>
      </c>
      <c r="V7" s="934"/>
      <c r="W7" s="935"/>
      <c r="X7" s="754"/>
      <c r="Y7" s="754"/>
      <c r="Z7" s="754"/>
      <c r="AA7" s="754"/>
      <c r="AB7" s="754"/>
      <c r="AC7" s="831"/>
      <c r="AD7" s="1429"/>
    </row>
    <row r="8" spans="1:30" ht="14.1" customHeight="1">
      <c r="A8" s="1165"/>
      <c r="B8" s="1166"/>
      <c r="C8" s="1166"/>
      <c r="D8" s="915"/>
      <c r="E8" s="753"/>
      <c r="F8" s="753"/>
      <c r="G8" s="753"/>
      <c r="H8" s="753"/>
      <c r="I8" s="753"/>
      <c r="J8" s="753"/>
      <c r="K8" s="753"/>
      <c r="L8" s="753"/>
      <c r="M8" s="753"/>
      <c r="N8" s="753"/>
      <c r="O8" s="753"/>
      <c r="P8" s="854"/>
      <c r="Q8" s="755"/>
      <c r="R8" s="755"/>
      <c r="S8" s="758"/>
      <c r="T8" s="944"/>
      <c r="U8" s="936"/>
      <c r="V8" s="937"/>
      <c r="W8" s="938"/>
      <c r="X8" s="755"/>
      <c r="Y8" s="755"/>
      <c r="Z8" s="755"/>
      <c r="AA8" s="755"/>
      <c r="AB8" s="755"/>
      <c r="AC8" s="892"/>
      <c r="AD8" s="1429"/>
    </row>
    <row r="9" spans="1:30" ht="27.95" customHeight="1">
      <c r="A9" s="1033" t="s">
        <v>841</v>
      </c>
      <c r="B9" s="1034"/>
      <c r="C9" s="1035"/>
      <c r="D9" s="763"/>
      <c r="E9" s="764"/>
      <c r="F9" s="764"/>
      <c r="G9" s="764"/>
      <c r="H9" s="764"/>
      <c r="I9" s="764"/>
      <c r="J9" s="764"/>
      <c r="K9" s="764"/>
      <c r="L9" s="764"/>
      <c r="M9" s="764"/>
      <c r="N9" s="764"/>
      <c r="O9" s="764"/>
      <c r="P9" s="764"/>
      <c r="Q9" s="764"/>
      <c r="R9" s="764"/>
      <c r="S9" s="764"/>
      <c r="T9" s="764"/>
      <c r="U9" s="764"/>
      <c r="V9" s="764"/>
      <c r="W9" s="764"/>
      <c r="X9" s="764"/>
      <c r="Y9" s="764"/>
      <c r="Z9" s="764"/>
      <c r="AA9" s="764"/>
      <c r="AB9" s="764"/>
      <c r="AC9" s="1210"/>
      <c r="AD9" s="740"/>
    </row>
    <row r="10" spans="1:30" ht="27.95" customHeight="1">
      <c r="A10" s="1033" t="s">
        <v>676</v>
      </c>
      <c r="B10" s="1034"/>
      <c r="C10" s="1035"/>
      <c r="D10" s="763"/>
      <c r="E10" s="764"/>
      <c r="F10" s="764"/>
      <c r="G10" s="764"/>
      <c r="H10" s="764"/>
      <c r="I10" s="764"/>
      <c r="J10" s="764"/>
      <c r="K10" s="764" t="s">
        <v>442</v>
      </c>
      <c r="L10" s="764"/>
      <c r="M10" s="764"/>
      <c r="N10" s="764"/>
      <c r="O10" s="764"/>
      <c r="P10" s="764"/>
      <c r="Q10" s="764"/>
      <c r="R10" s="764"/>
      <c r="S10" s="764"/>
      <c r="T10" s="764"/>
      <c r="U10" s="764"/>
      <c r="V10" s="1211" t="s">
        <v>443</v>
      </c>
      <c r="W10" s="1211"/>
      <c r="X10" s="1211"/>
      <c r="Y10" s="1211"/>
      <c r="Z10" s="1211"/>
      <c r="AA10" s="1211"/>
      <c r="AB10" s="1211"/>
      <c r="AC10" s="1212"/>
      <c r="AD10" s="740"/>
    </row>
    <row r="11" spans="1:30" ht="27" customHeight="1" thickBot="1">
      <c r="A11" s="1440" t="s">
        <v>248</v>
      </c>
      <c r="B11" s="1441"/>
      <c r="C11" s="1441"/>
      <c r="D11" s="1441"/>
      <c r="E11" s="1441"/>
      <c r="F11" s="1441"/>
      <c r="G11" s="1441"/>
      <c r="H11" s="1441"/>
      <c r="I11" s="1441"/>
      <c r="J11" s="1441"/>
      <c r="K11" s="1441"/>
      <c r="L11" s="1441"/>
      <c r="M11" s="1441"/>
      <c r="N11" s="1441"/>
      <c r="O11" s="1441"/>
      <c r="P11" s="1441"/>
      <c r="Q11" s="1441"/>
      <c r="R11" s="1441"/>
      <c r="S11" s="1441"/>
      <c r="T11" s="1441"/>
      <c r="U11" s="1441"/>
      <c r="V11" s="923"/>
      <c r="W11" s="924"/>
      <c r="X11" s="924"/>
      <c r="Y11" s="924"/>
      <c r="Z11" s="924"/>
      <c r="AA11" s="924"/>
      <c r="AB11" s="924"/>
      <c r="AC11" s="925"/>
    </row>
    <row r="12" spans="1:30" ht="27.95" customHeight="1" thickTop="1">
      <c r="A12" s="1252" t="s">
        <v>842</v>
      </c>
      <c r="B12" s="901"/>
      <c r="C12" s="902"/>
      <c r="D12" s="1442"/>
      <c r="E12" s="1442"/>
      <c r="F12" s="1442"/>
      <c r="G12" s="1442"/>
      <c r="H12" s="1442"/>
      <c r="I12" s="1442"/>
      <c r="J12" s="1442"/>
      <c r="K12" s="1442"/>
      <c r="L12" s="1442"/>
      <c r="M12" s="1442"/>
      <c r="N12" s="1442"/>
      <c r="O12" s="1442"/>
      <c r="P12" s="1442"/>
      <c r="Q12" s="1442"/>
      <c r="R12" s="1442"/>
      <c r="S12" s="1442"/>
      <c r="T12" s="1442"/>
      <c r="U12" s="1442"/>
      <c r="V12" s="1442"/>
      <c r="W12" s="1442"/>
      <c r="X12" s="1442"/>
      <c r="Y12" s="1442"/>
      <c r="Z12" s="1442"/>
      <c r="AA12" s="1442"/>
      <c r="AB12" s="1442"/>
      <c r="AC12" s="1443"/>
      <c r="AD12" s="372"/>
    </row>
    <row r="13" spans="1:30" ht="27.95" customHeight="1">
      <c r="A13" s="1444" t="s">
        <v>843</v>
      </c>
      <c r="B13" s="1445"/>
      <c r="C13" s="1446"/>
      <c r="D13" s="1447"/>
      <c r="E13" s="1448"/>
      <c r="F13" s="1448"/>
      <c r="G13" s="1448"/>
      <c r="H13" s="1448"/>
      <c r="I13" s="1448"/>
      <c r="J13" s="1448"/>
      <c r="K13" s="1448"/>
      <c r="L13" s="1448"/>
      <c r="M13" s="1448"/>
      <c r="N13" s="1448"/>
      <c r="O13" s="1448"/>
      <c r="P13" s="1448"/>
      <c r="Q13" s="1448"/>
      <c r="R13" s="1448"/>
      <c r="S13" s="1448"/>
      <c r="T13" s="1448"/>
      <c r="U13" s="1448"/>
      <c r="V13" s="1448"/>
      <c r="W13" s="1448"/>
      <c r="X13" s="1449" t="s">
        <v>844</v>
      </c>
      <c r="Y13" s="1450"/>
      <c r="Z13" s="1450"/>
      <c r="AA13" s="1450"/>
      <c r="AB13" s="1450"/>
      <c r="AC13" s="1451"/>
      <c r="AD13" s="636"/>
    </row>
    <row r="14" spans="1:30" ht="24" customHeight="1">
      <c r="A14" s="998" t="s">
        <v>211</v>
      </c>
      <c r="B14" s="999"/>
      <c r="C14" s="1000"/>
      <c r="D14" s="446"/>
      <c r="E14" s="1456" t="s">
        <v>845</v>
      </c>
      <c r="F14" s="1456"/>
      <c r="G14" s="460" t="s">
        <v>197</v>
      </c>
      <c r="H14" s="1457"/>
      <c r="I14" s="1457"/>
      <c r="J14" s="1457"/>
      <c r="K14" s="1457"/>
      <c r="L14" s="1457"/>
      <c r="M14" s="1457"/>
      <c r="N14" s="1457"/>
      <c r="O14" s="1457"/>
      <c r="P14" s="1457"/>
      <c r="Q14" s="460" t="s">
        <v>198</v>
      </c>
      <c r="R14" s="741"/>
      <c r="S14" s="741"/>
      <c r="T14" s="741"/>
      <c r="U14" s="741"/>
      <c r="V14" s="741"/>
      <c r="W14" s="460"/>
      <c r="X14" s="1452"/>
      <c r="Y14" s="1331"/>
      <c r="Z14" s="1331"/>
      <c r="AA14" s="1331"/>
      <c r="AB14" s="1331"/>
      <c r="AC14" s="1332"/>
      <c r="AD14" s="739"/>
    </row>
    <row r="15" spans="1:30" ht="24" customHeight="1">
      <c r="A15" s="998"/>
      <c r="B15" s="999"/>
      <c r="C15" s="1000"/>
      <c r="D15" s="446"/>
      <c r="E15" s="766" t="s">
        <v>846</v>
      </c>
      <c r="F15" s="767"/>
      <c r="G15" s="767"/>
      <c r="H15" s="767"/>
      <c r="I15" s="767"/>
      <c r="J15" s="768"/>
      <c r="K15" s="766" t="s">
        <v>846</v>
      </c>
      <c r="L15" s="767"/>
      <c r="M15" s="767"/>
      <c r="N15" s="767"/>
      <c r="O15" s="767"/>
      <c r="P15" s="768"/>
      <c r="Q15" s="766" t="s">
        <v>846</v>
      </c>
      <c r="R15" s="767"/>
      <c r="S15" s="767"/>
      <c r="T15" s="767"/>
      <c r="U15" s="767"/>
      <c r="V15" s="768"/>
      <c r="W15" s="460"/>
      <c r="X15" s="1452"/>
      <c r="Y15" s="1331"/>
      <c r="Z15" s="1331"/>
      <c r="AA15" s="1331"/>
      <c r="AB15" s="1331"/>
      <c r="AC15" s="1332"/>
      <c r="AD15" s="739"/>
    </row>
    <row r="16" spans="1:30" ht="24" customHeight="1">
      <c r="A16" s="998"/>
      <c r="B16" s="999"/>
      <c r="C16" s="1000"/>
      <c r="D16" s="446"/>
      <c r="E16" s="447">
        <v>1</v>
      </c>
      <c r="F16" s="769"/>
      <c r="G16" s="769"/>
      <c r="H16" s="736" t="s">
        <v>707</v>
      </c>
      <c r="I16" s="769"/>
      <c r="J16" s="884"/>
      <c r="K16" s="411">
        <v>4</v>
      </c>
      <c r="L16" s="769"/>
      <c r="M16" s="769"/>
      <c r="N16" s="594" t="s">
        <v>707</v>
      </c>
      <c r="O16" s="1119"/>
      <c r="P16" s="1439"/>
      <c r="Q16" s="411">
        <v>7</v>
      </c>
      <c r="R16" s="1119"/>
      <c r="S16" s="1119"/>
      <c r="T16" s="594" t="s">
        <v>707</v>
      </c>
      <c r="U16" s="769"/>
      <c r="V16" s="884"/>
      <c r="W16" s="460"/>
      <c r="X16" s="1452"/>
      <c r="Y16" s="1331"/>
      <c r="Z16" s="1331"/>
      <c r="AA16" s="1331"/>
      <c r="AB16" s="1331"/>
      <c r="AC16" s="1332"/>
      <c r="AD16" s="739"/>
    </row>
    <row r="17" spans="1:30" ht="24" customHeight="1">
      <c r="A17" s="998"/>
      <c r="B17" s="999"/>
      <c r="C17" s="1000"/>
      <c r="D17" s="446"/>
      <c r="E17" s="411">
        <v>2</v>
      </c>
      <c r="F17" s="769"/>
      <c r="G17" s="769"/>
      <c r="H17" s="594" t="s">
        <v>707</v>
      </c>
      <c r="I17" s="769"/>
      <c r="J17" s="884"/>
      <c r="K17" s="411">
        <v>5</v>
      </c>
      <c r="L17" s="769"/>
      <c r="M17" s="769"/>
      <c r="N17" s="594" t="s">
        <v>707</v>
      </c>
      <c r="O17" s="1119"/>
      <c r="P17" s="1439"/>
      <c r="Q17" s="411">
        <v>8</v>
      </c>
      <c r="R17" s="1119"/>
      <c r="S17" s="1119"/>
      <c r="T17" s="594" t="s">
        <v>707</v>
      </c>
      <c r="U17" s="769"/>
      <c r="V17" s="884"/>
      <c r="W17" s="460"/>
      <c r="X17" s="1452"/>
      <c r="Y17" s="1331"/>
      <c r="Z17" s="1331"/>
      <c r="AA17" s="1331"/>
      <c r="AB17" s="1331"/>
      <c r="AC17" s="1332"/>
      <c r="AD17" s="739"/>
    </row>
    <row r="18" spans="1:30" ht="24" customHeight="1">
      <c r="A18" s="998"/>
      <c r="B18" s="999"/>
      <c r="C18" s="1000"/>
      <c r="D18" s="446"/>
      <c r="E18" s="411">
        <v>3</v>
      </c>
      <c r="F18" s="769"/>
      <c r="G18" s="769"/>
      <c r="H18" s="594" t="s">
        <v>707</v>
      </c>
      <c r="I18" s="769"/>
      <c r="J18" s="884"/>
      <c r="K18" s="411">
        <v>6</v>
      </c>
      <c r="L18" s="769"/>
      <c r="M18" s="769"/>
      <c r="N18" s="594" t="s">
        <v>707</v>
      </c>
      <c r="O18" s="1119"/>
      <c r="P18" s="1439"/>
      <c r="Q18" s="411">
        <v>9</v>
      </c>
      <c r="R18" s="1119"/>
      <c r="S18" s="1119"/>
      <c r="T18" s="594" t="s">
        <v>707</v>
      </c>
      <c r="U18" s="769"/>
      <c r="V18" s="884"/>
      <c r="W18" s="460"/>
      <c r="X18" s="1452"/>
      <c r="Y18" s="1331"/>
      <c r="Z18" s="1331"/>
      <c r="AA18" s="1331"/>
      <c r="AB18" s="1331"/>
      <c r="AC18" s="1332"/>
      <c r="AD18" s="739"/>
    </row>
    <row r="19" spans="1:30" ht="12" customHeight="1">
      <c r="A19" s="998"/>
      <c r="B19" s="999"/>
      <c r="C19" s="1000"/>
      <c r="D19" s="742"/>
      <c r="E19" s="377"/>
      <c r="F19" s="377"/>
      <c r="G19" s="377"/>
      <c r="H19" s="377"/>
      <c r="I19" s="377"/>
      <c r="J19" s="377"/>
      <c r="K19" s="382"/>
      <c r="L19" s="377"/>
      <c r="M19" s="377"/>
      <c r="N19" s="377"/>
      <c r="O19" s="377"/>
      <c r="P19" s="377"/>
      <c r="Q19" s="377"/>
      <c r="R19" s="377"/>
      <c r="S19" s="377"/>
      <c r="T19" s="377"/>
      <c r="U19" s="377"/>
      <c r="V19" s="377"/>
      <c r="W19" s="377"/>
      <c r="X19" s="1453"/>
      <c r="Y19" s="1454"/>
      <c r="Z19" s="1454"/>
      <c r="AA19" s="1454"/>
      <c r="AB19" s="1454"/>
      <c r="AC19" s="1455"/>
      <c r="AD19" s="739"/>
    </row>
    <row r="20" spans="1:30" ht="60" customHeight="1" thickBot="1">
      <c r="A20" s="1345" t="s">
        <v>847</v>
      </c>
      <c r="B20" s="1346"/>
      <c r="C20" s="1346"/>
      <c r="D20" s="1432" t="s">
        <v>848</v>
      </c>
      <c r="E20" s="1369"/>
      <c r="F20" s="1369"/>
      <c r="G20" s="1369"/>
      <c r="H20" s="1369"/>
      <c r="I20" s="1369"/>
      <c r="J20" s="1369"/>
      <c r="K20" s="1369"/>
      <c r="L20" s="1369"/>
      <c r="M20" s="1369"/>
      <c r="N20" s="1369"/>
      <c r="O20" s="1369"/>
      <c r="P20" s="1369"/>
      <c r="Q20" s="1369"/>
      <c r="R20" s="1369"/>
      <c r="S20" s="1369"/>
      <c r="T20" s="1369"/>
      <c r="U20" s="1369"/>
      <c r="V20" s="1369"/>
      <c r="W20" s="1369"/>
      <c r="X20" s="1369"/>
      <c r="Y20" s="1369"/>
      <c r="Z20" s="1369"/>
      <c r="AA20" s="1369"/>
      <c r="AB20" s="1369"/>
      <c r="AC20" s="1370"/>
      <c r="AD20" s="369"/>
    </row>
    <row r="21" spans="1:30" ht="26.1" customHeight="1" thickTop="1">
      <c r="A21" s="1433" t="s">
        <v>231</v>
      </c>
      <c r="B21" s="1436" t="s">
        <v>849</v>
      </c>
      <c r="C21" s="1437"/>
      <c r="D21" s="400"/>
      <c r="E21" s="769"/>
      <c r="F21" s="769"/>
      <c r="G21" s="769"/>
      <c r="H21" s="769"/>
      <c r="I21" s="769"/>
      <c r="J21" s="769"/>
      <c r="K21" s="737" t="s">
        <v>550</v>
      </c>
      <c r="L21" s="737"/>
      <c r="M21" s="737"/>
      <c r="N21" s="737"/>
      <c r="O21" s="737"/>
      <c r="P21" s="737"/>
      <c r="Q21" s="737"/>
      <c r="R21" s="737"/>
      <c r="S21" s="737"/>
      <c r="T21" s="737"/>
      <c r="U21" s="737"/>
      <c r="V21" s="737"/>
      <c r="W21" s="737"/>
      <c r="X21" s="737"/>
      <c r="Y21" s="737"/>
      <c r="Z21" s="737"/>
      <c r="AA21" s="737"/>
      <c r="AB21" s="737"/>
      <c r="AC21" s="738"/>
    </row>
    <row r="22" spans="1:30" ht="26.1" customHeight="1">
      <c r="A22" s="1434"/>
      <c r="B22" s="1183" t="s">
        <v>850</v>
      </c>
      <c r="C22" s="1184"/>
      <c r="D22" s="400"/>
      <c r="E22" s="769"/>
      <c r="F22" s="769"/>
      <c r="G22" s="769"/>
      <c r="H22" s="769"/>
      <c r="I22" s="769"/>
      <c r="J22" s="769"/>
      <c r="K22" s="737" t="s">
        <v>550</v>
      </c>
      <c r="L22" s="769"/>
      <c r="M22" s="769"/>
      <c r="N22" s="769"/>
      <c r="O22" s="769"/>
      <c r="P22" s="769"/>
      <c r="Q22" s="737" t="s">
        <v>708</v>
      </c>
      <c r="R22" s="737"/>
      <c r="S22" s="737"/>
      <c r="T22" s="737"/>
      <c r="U22" s="737"/>
      <c r="V22" s="737"/>
      <c r="W22" s="737"/>
      <c r="X22" s="737"/>
      <c r="Y22" s="737"/>
      <c r="Z22" s="737"/>
      <c r="AA22" s="737"/>
      <c r="AB22" s="737"/>
      <c r="AC22" s="738"/>
      <c r="AD22" s="371"/>
    </row>
    <row r="23" spans="1:30" ht="26.1" customHeight="1">
      <c r="A23" s="1434"/>
      <c r="B23" s="1183" t="s">
        <v>851</v>
      </c>
      <c r="C23" s="1184"/>
      <c r="D23" s="400"/>
      <c r="E23" s="767"/>
      <c r="F23" s="767"/>
      <c r="G23" s="767"/>
      <c r="H23" s="767"/>
      <c r="I23" s="767"/>
      <c r="J23" s="737" t="s">
        <v>197</v>
      </c>
      <c r="K23" s="1430"/>
      <c r="L23" s="1430"/>
      <c r="M23" s="1430"/>
      <c r="N23" s="1430"/>
      <c r="O23" s="1430"/>
      <c r="P23" s="1430"/>
      <c r="Q23" s="1430"/>
      <c r="R23" s="1430"/>
      <c r="S23" s="1430"/>
      <c r="T23" s="1430"/>
      <c r="U23" s="1430"/>
      <c r="V23" s="1430"/>
      <c r="W23" s="1430"/>
      <c r="X23" s="1430" t="s">
        <v>871</v>
      </c>
      <c r="Y23" s="1430"/>
      <c r="Z23" s="1430"/>
      <c r="AA23" s="1430"/>
      <c r="AB23" s="737" t="s">
        <v>198</v>
      </c>
      <c r="AC23" s="738"/>
      <c r="AD23" s="632"/>
    </row>
    <row r="24" spans="1:30" ht="26.1" customHeight="1">
      <c r="A24" s="1434"/>
      <c r="B24" s="1077" t="s">
        <v>852</v>
      </c>
      <c r="C24" s="1431"/>
      <c r="D24" s="400"/>
      <c r="E24" s="767"/>
      <c r="F24" s="767"/>
      <c r="G24" s="767"/>
      <c r="H24" s="767"/>
      <c r="I24" s="767"/>
      <c r="J24" s="737"/>
      <c r="K24" s="735"/>
      <c r="L24" s="737"/>
      <c r="M24" s="737"/>
      <c r="N24" s="737"/>
      <c r="O24" s="737"/>
      <c r="P24" s="737"/>
      <c r="Q24" s="737"/>
      <c r="R24" s="737"/>
      <c r="S24" s="737"/>
      <c r="T24" s="737"/>
      <c r="U24" s="737"/>
      <c r="V24" s="737"/>
      <c r="W24" s="737"/>
      <c r="X24" s="737"/>
      <c r="Y24" s="737"/>
      <c r="Z24" s="737"/>
      <c r="AA24" s="737"/>
      <c r="AB24" s="737"/>
      <c r="AC24" s="738"/>
      <c r="AD24" s="632"/>
    </row>
    <row r="25" spans="1:30" ht="26.1" customHeight="1">
      <c r="A25" s="1434"/>
      <c r="B25" s="1077" t="s">
        <v>853</v>
      </c>
      <c r="C25" s="1431"/>
      <c r="D25" s="411"/>
      <c r="E25" s="767"/>
      <c r="F25" s="767"/>
      <c r="G25" s="767"/>
      <c r="H25" s="767"/>
      <c r="I25" s="767"/>
      <c r="J25" s="737" t="s">
        <v>197</v>
      </c>
      <c r="K25" s="1103"/>
      <c r="L25" s="1103"/>
      <c r="M25" s="1103"/>
      <c r="N25" s="1103"/>
      <c r="O25" s="1103"/>
      <c r="P25" s="1103"/>
      <c r="Q25" s="1103"/>
      <c r="R25" s="1103"/>
      <c r="S25" s="1103"/>
      <c r="T25" s="1103"/>
      <c r="U25" s="1103"/>
      <c r="V25" s="745" t="s">
        <v>875</v>
      </c>
      <c r="W25" s="745"/>
      <c r="X25" s="745"/>
      <c r="Y25" s="745"/>
      <c r="Z25" s="745"/>
      <c r="AA25" s="745"/>
      <c r="AB25" s="737" t="s">
        <v>198</v>
      </c>
      <c r="AC25" s="743"/>
      <c r="AD25" s="639"/>
    </row>
    <row r="26" spans="1:30" ht="26.1" customHeight="1" thickBot="1">
      <c r="A26" s="1435"/>
      <c r="B26" s="1065" t="s">
        <v>854</v>
      </c>
      <c r="C26" s="1066"/>
      <c r="D26" s="447"/>
      <c r="E26" s="767"/>
      <c r="F26" s="767"/>
      <c r="G26" s="767"/>
      <c r="H26" s="767"/>
      <c r="I26" s="767"/>
      <c r="J26" s="371" t="s">
        <v>197</v>
      </c>
      <c r="K26" s="1438"/>
      <c r="L26" s="1438"/>
      <c r="M26" s="1438"/>
      <c r="N26" s="1438"/>
      <c r="O26" s="1438"/>
      <c r="P26" s="1438"/>
      <c r="Q26" s="1438"/>
      <c r="R26" s="1438"/>
      <c r="S26" s="1438"/>
      <c r="T26" s="1438"/>
      <c r="U26" s="1438"/>
      <c r="V26" s="746" t="s">
        <v>875</v>
      </c>
      <c r="W26" s="746"/>
      <c r="X26" s="746"/>
      <c r="Y26" s="746"/>
      <c r="Z26" s="746"/>
      <c r="AA26" s="746"/>
      <c r="AB26" s="371" t="s">
        <v>198</v>
      </c>
      <c r="AC26" s="744"/>
      <c r="AD26" s="639"/>
    </row>
    <row r="27" spans="1:30" ht="15" customHeight="1" thickTop="1">
      <c r="A27" s="790" t="s">
        <v>235</v>
      </c>
      <c r="B27" s="791"/>
      <c r="C27" s="791"/>
      <c r="D27" s="791"/>
      <c r="E27" s="791"/>
      <c r="F27" s="791"/>
      <c r="G27" s="791"/>
      <c r="H27" s="791"/>
      <c r="I27" s="791"/>
      <c r="J27" s="791"/>
      <c r="K27" s="791"/>
      <c r="L27" s="791"/>
      <c r="M27" s="791"/>
      <c r="N27" s="791"/>
      <c r="O27" s="791"/>
      <c r="P27" s="791"/>
      <c r="Q27" s="791"/>
      <c r="R27" s="791"/>
      <c r="S27" s="791"/>
      <c r="T27" s="791"/>
      <c r="U27" s="791"/>
      <c r="V27" s="791"/>
      <c r="W27" s="791"/>
      <c r="X27" s="791"/>
      <c r="Y27" s="791"/>
      <c r="Z27" s="791"/>
      <c r="AA27" s="791"/>
      <c r="AB27" s="791"/>
      <c r="AC27" s="792"/>
      <c r="AD27" s="472"/>
    </row>
    <row r="28" spans="1:30" ht="95.25" customHeight="1" thickBot="1">
      <c r="A28" s="1218"/>
      <c r="B28" s="1219"/>
      <c r="C28" s="1219"/>
      <c r="D28" s="1219"/>
      <c r="E28" s="1219"/>
      <c r="F28" s="1219"/>
      <c r="G28" s="1219"/>
      <c r="H28" s="1219"/>
      <c r="I28" s="1219"/>
      <c r="J28" s="1219"/>
      <c r="K28" s="1219"/>
      <c r="L28" s="1219"/>
      <c r="M28" s="1219"/>
      <c r="N28" s="1219"/>
      <c r="O28" s="1219"/>
      <c r="P28" s="1219"/>
      <c r="Q28" s="1219"/>
      <c r="R28" s="1219"/>
      <c r="S28" s="1219"/>
      <c r="T28" s="1219"/>
      <c r="U28" s="1219"/>
      <c r="V28" s="1219"/>
      <c r="W28" s="1219"/>
      <c r="X28" s="1219"/>
      <c r="Y28" s="1219"/>
      <c r="Z28" s="1219"/>
      <c r="AA28" s="1219"/>
      <c r="AB28" s="1219"/>
      <c r="AC28" s="1220"/>
      <c r="AD28" s="376"/>
    </row>
    <row r="29" spans="1:30" ht="13.5" customHeight="1">
      <c r="A29" s="1076" t="s">
        <v>239</v>
      </c>
      <c r="B29" s="1076"/>
      <c r="C29" s="1076"/>
      <c r="D29" s="1076"/>
      <c r="E29" s="1076"/>
      <c r="F29" s="1076"/>
      <c r="G29" s="1076"/>
      <c r="H29" s="1076"/>
      <c r="I29" s="1076"/>
      <c r="J29" s="1076"/>
      <c r="K29" s="1076"/>
      <c r="L29" s="1076"/>
      <c r="M29" s="1076"/>
      <c r="N29" s="1076"/>
      <c r="O29" s="1076"/>
      <c r="P29" s="1076"/>
      <c r="Q29" s="1076"/>
      <c r="R29" s="1076"/>
      <c r="S29" s="1076"/>
      <c r="T29" s="1076"/>
      <c r="U29" s="1076"/>
      <c r="V29" s="1076"/>
      <c r="W29" s="1076"/>
      <c r="X29" s="1076"/>
      <c r="Y29" s="1076"/>
      <c r="Z29" s="1076"/>
      <c r="AA29" s="1076"/>
      <c r="AB29" s="1076"/>
      <c r="AC29" s="1076"/>
      <c r="AD29" s="380"/>
    </row>
    <row r="30" spans="1:30">
      <c r="A30" s="773" t="s">
        <v>240</v>
      </c>
      <c r="B30" s="773"/>
      <c r="C30" s="773"/>
      <c r="D30" s="773"/>
      <c r="E30" s="773"/>
      <c r="F30" s="773"/>
      <c r="G30" s="773"/>
      <c r="H30" s="773"/>
      <c r="I30" s="773"/>
      <c r="J30" s="773"/>
      <c r="K30" s="773"/>
      <c r="L30" s="773"/>
      <c r="M30" s="773"/>
      <c r="N30" s="773"/>
      <c r="O30" s="773"/>
      <c r="P30" s="773"/>
      <c r="Q30" s="773"/>
      <c r="R30" s="773"/>
      <c r="S30" s="773"/>
      <c r="T30" s="773"/>
      <c r="U30" s="773"/>
      <c r="V30" s="773"/>
      <c r="W30" s="773"/>
      <c r="X30" s="773"/>
      <c r="Y30" s="773"/>
      <c r="Z30" s="773"/>
      <c r="AA30" s="773"/>
      <c r="AB30" s="773"/>
      <c r="AC30" s="773"/>
    </row>
  </sheetData>
  <sheetProtection selectLockedCells="1" selectUnlockedCells="1"/>
  <mergeCells count="78">
    <mergeCell ref="A2:AC2"/>
    <mergeCell ref="Z4:AB4"/>
    <mergeCell ref="A5:C5"/>
    <mergeCell ref="D5:AC5"/>
    <mergeCell ref="A6:C6"/>
    <mergeCell ref="D6:N6"/>
    <mergeCell ref="O6:T6"/>
    <mergeCell ref="U6:AC6"/>
    <mergeCell ref="X7:AC8"/>
    <mergeCell ref="A9:C9"/>
    <mergeCell ref="D9:AC9"/>
    <mergeCell ref="A10:C10"/>
    <mergeCell ref="D10:J10"/>
    <mergeCell ref="K10:N10"/>
    <mergeCell ref="O10:U10"/>
    <mergeCell ref="V10:AC10"/>
    <mergeCell ref="P7:P8"/>
    <mergeCell ref="Q7:R8"/>
    <mergeCell ref="S7:T8"/>
    <mergeCell ref="U7:W8"/>
    <mergeCell ref="A7:C8"/>
    <mergeCell ref="A11:U11"/>
    <mergeCell ref="V11:AC11"/>
    <mergeCell ref="A12:C12"/>
    <mergeCell ref="D12:AC12"/>
    <mergeCell ref="A13:C13"/>
    <mergeCell ref="D13:W13"/>
    <mergeCell ref="X13:AC19"/>
    <mergeCell ref="A14:C19"/>
    <mergeCell ref="E14:F14"/>
    <mergeCell ref="H14:P14"/>
    <mergeCell ref="E15:J15"/>
    <mergeCell ref="K15:P15"/>
    <mergeCell ref="Q15:V15"/>
    <mergeCell ref="F16:G16"/>
    <mergeCell ref="I16:J16"/>
    <mergeCell ref="L16:M16"/>
    <mergeCell ref="O16:P16"/>
    <mergeCell ref="R16:S16"/>
    <mergeCell ref="U16:V16"/>
    <mergeCell ref="U18:V18"/>
    <mergeCell ref="F17:G17"/>
    <mergeCell ref="I17:J17"/>
    <mergeCell ref="L17:M17"/>
    <mergeCell ref="O17:P17"/>
    <mergeCell ref="R17:S17"/>
    <mergeCell ref="U17:V17"/>
    <mergeCell ref="F18:G18"/>
    <mergeCell ref="I18:J18"/>
    <mergeCell ref="L18:M18"/>
    <mergeCell ref="O18:P18"/>
    <mergeCell ref="R18:S18"/>
    <mergeCell ref="D20:AC20"/>
    <mergeCell ref="A21:A26"/>
    <mergeCell ref="B21:C21"/>
    <mergeCell ref="E21:J21"/>
    <mergeCell ref="B22:C22"/>
    <mergeCell ref="E22:J22"/>
    <mergeCell ref="L22:P22"/>
    <mergeCell ref="B23:C23"/>
    <mergeCell ref="K25:U25"/>
    <mergeCell ref="K26:U26"/>
    <mergeCell ref="AD7:AD8"/>
    <mergeCell ref="A29:AC29"/>
    <mergeCell ref="A30:AC30"/>
    <mergeCell ref="D7:O8"/>
    <mergeCell ref="E23:I23"/>
    <mergeCell ref="E24:I24"/>
    <mergeCell ref="E25:I25"/>
    <mergeCell ref="E26:I26"/>
    <mergeCell ref="X23:AA23"/>
    <mergeCell ref="B26:C26"/>
    <mergeCell ref="A27:AC27"/>
    <mergeCell ref="A28:AC28"/>
    <mergeCell ref="B24:C24"/>
    <mergeCell ref="B25:C25"/>
    <mergeCell ref="K23:W23"/>
    <mergeCell ref="A20:C20"/>
  </mergeCells>
  <phoneticPr fontId="1"/>
  <printOptions horizontalCentered="1" verticalCentered="1"/>
  <pageMargins left="0.23622047244094491" right="0.23622047244094491" top="0.74803149606299213" bottom="0.74803149606299213" header="0.31496062992125984" footer="0.31496062992125984"/>
  <pageSetup paperSize="9" orientation="portrait" verticalDpi="300" r:id="rId1"/>
  <legacyDrawing r:id="rId2"/>
  <extLst>
    <ext xmlns:x14="http://schemas.microsoft.com/office/spreadsheetml/2009/9/main" uri="{CCE6A557-97BC-4b89-ADB6-D9C93CAAB3DF}">
      <x14:dataValidations xmlns:xm="http://schemas.microsoft.com/office/excel/2006/main" count="8">
        <x14:dataValidation type="list" allowBlank="1" showInputMessage="1" showErrorMessage="1">
          <x14:formula1>
            <xm:f>選択リスト!$C$3:$C$10</xm:f>
          </x14:formula1>
          <xm:sqref>Q7:R8</xm:sqref>
        </x14:dataValidation>
        <x14:dataValidation type="list" allowBlank="1" showInputMessage="1" showErrorMessage="1">
          <x14:formula1>
            <xm:f>選択リスト!$T$3:$T$5</xm:f>
          </x14:formula1>
          <xm:sqref>V11:AC11 D12:AC12</xm:sqref>
        </x14:dataValidation>
        <x14:dataValidation type="list" allowBlank="1" showInputMessage="1" showErrorMessage="1">
          <x14:formula1>
            <xm:f>選択リスト!$Z$3:$Z$5</xm:f>
          </x14:formula1>
          <xm:sqref>D13:W13</xm:sqref>
        </x14:dataValidation>
        <x14:dataValidation type="list" allowBlank="1" showInputMessage="1" showErrorMessage="1">
          <x14:formula1>
            <xm:f>選択リスト!$AA$3:$AA$5</xm:f>
          </x14:formula1>
          <xm:sqref>E23:I26</xm:sqref>
        </x14:dataValidation>
        <x14:dataValidation type="list" allowBlank="1" showInputMessage="1" showErrorMessage="1">
          <x14:formula1>
            <xm:f>選択リスト!$AB$3:$AB$11</xm:f>
          </x14:formula1>
          <xm:sqref>K23:W23</xm:sqref>
        </x14:dataValidation>
        <x14:dataValidation type="list" allowBlank="1" showInputMessage="1" showErrorMessage="1">
          <x14:formula1>
            <xm:f>選択リスト!$AC$3:$AC$6</xm:f>
          </x14:formula1>
          <xm:sqref>K25:U25</xm:sqref>
        </x14:dataValidation>
        <x14:dataValidation type="list" allowBlank="1" showInputMessage="1" showErrorMessage="1">
          <x14:formula1>
            <xm:f>選択リスト!$AD$3:$AD$6</xm:f>
          </x14:formula1>
          <xm:sqref>K26:U26</xm:sqref>
        </x14:dataValidation>
        <x14:dataValidation type="list" allowBlank="1" showInputMessage="1" showErrorMessage="1">
          <x14:formula1>
            <xm:f>選択リスト!$D$3:$D$7</xm:f>
          </x14:formula1>
          <xm:sqref>X7:AC8</xm:sqref>
        </x14:dataValidation>
      </x14:dataValidations>
    </ext>
  </extLst>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9" tint="0.59999389629810485"/>
  </sheetPr>
  <dimension ref="A1:AD30"/>
  <sheetViews>
    <sheetView view="pageBreakPreview" zoomScaleNormal="115" zoomScaleSheetLayoutView="100" workbookViewId="0">
      <selection activeCell="X7" sqref="X7:AC8"/>
    </sheetView>
  </sheetViews>
  <sheetFormatPr defaultRowHeight="13.5"/>
  <cols>
    <col min="1" max="1" width="3.875" style="364" customWidth="1"/>
    <col min="2" max="2" width="8.25" style="364" customWidth="1"/>
    <col min="3" max="3" width="6.875" style="364" customWidth="1"/>
    <col min="4" max="24" width="2.625" style="364" customWidth="1"/>
    <col min="25" max="25" width="5" style="364" customWidth="1"/>
    <col min="26" max="29" width="2.625" style="364" customWidth="1"/>
    <col min="30" max="30" width="50.625" style="364" customWidth="1"/>
    <col min="31" max="256" width="9" style="364"/>
    <col min="257" max="257" width="3.875" style="364" customWidth="1"/>
    <col min="258" max="258" width="8.25" style="364" customWidth="1"/>
    <col min="259" max="259" width="6.875" style="364" customWidth="1"/>
    <col min="260" max="280" width="2.625" style="364" customWidth="1"/>
    <col min="281" max="281" width="5" style="364" customWidth="1"/>
    <col min="282" max="285" width="2.625" style="364" customWidth="1"/>
    <col min="286" max="286" width="50.625" style="364" customWidth="1"/>
    <col min="287" max="512" width="9" style="364"/>
    <col min="513" max="513" width="3.875" style="364" customWidth="1"/>
    <col min="514" max="514" width="8.25" style="364" customWidth="1"/>
    <col min="515" max="515" width="6.875" style="364" customWidth="1"/>
    <col min="516" max="536" width="2.625" style="364" customWidth="1"/>
    <col min="537" max="537" width="5" style="364" customWidth="1"/>
    <col min="538" max="541" width="2.625" style="364" customWidth="1"/>
    <col min="542" max="542" width="50.625" style="364" customWidth="1"/>
    <col min="543" max="768" width="9" style="364"/>
    <col min="769" max="769" width="3.875" style="364" customWidth="1"/>
    <col min="770" max="770" width="8.25" style="364" customWidth="1"/>
    <col min="771" max="771" width="6.875" style="364" customWidth="1"/>
    <col min="772" max="792" width="2.625" style="364" customWidth="1"/>
    <col min="793" max="793" width="5" style="364" customWidth="1"/>
    <col min="794" max="797" width="2.625" style="364" customWidth="1"/>
    <col min="798" max="798" width="50.625" style="364" customWidth="1"/>
    <col min="799" max="1024" width="9" style="364"/>
    <col min="1025" max="1025" width="3.875" style="364" customWidth="1"/>
    <col min="1026" max="1026" width="8.25" style="364" customWidth="1"/>
    <col min="1027" max="1027" width="6.875" style="364" customWidth="1"/>
    <col min="1028" max="1048" width="2.625" style="364" customWidth="1"/>
    <col min="1049" max="1049" width="5" style="364" customWidth="1"/>
    <col min="1050" max="1053" width="2.625" style="364" customWidth="1"/>
    <col min="1054" max="1054" width="50.625" style="364" customWidth="1"/>
    <col min="1055" max="1280" width="9" style="364"/>
    <col min="1281" max="1281" width="3.875" style="364" customWidth="1"/>
    <col min="1282" max="1282" width="8.25" style="364" customWidth="1"/>
    <col min="1283" max="1283" width="6.875" style="364" customWidth="1"/>
    <col min="1284" max="1304" width="2.625" style="364" customWidth="1"/>
    <col min="1305" max="1305" width="5" style="364" customWidth="1"/>
    <col min="1306" max="1309" width="2.625" style="364" customWidth="1"/>
    <col min="1310" max="1310" width="50.625" style="364" customWidth="1"/>
    <col min="1311" max="1536" width="9" style="364"/>
    <col min="1537" max="1537" width="3.875" style="364" customWidth="1"/>
    <col min="1538" max="1538" width="8.25" style="364" customWidth="1"/>
    <col min="1539" max="1539" width="6.875" style="364" customWidth="1"/>
    <col min="1540" max="1560" width="2.625" style="364" customWidth="1"/>
    <col min="1561" max="1561" width="5" style="364" customWidth="1"/>
    <col min="1562" max="1565" width="2.625" style="364" customWidth="1"/>
    <col min="1566" max="1566" width="50.625" style="364" customWidth="1"/>
    <col min="1567" max="1792" width="9" style="364"/>
    <col min="1793" max="1793" width="3.875" style="364" customWidth="1"/>
    <col min="1794" max="1794" width="8.25" style="364" customWidth="1"/>
    <col min="1795" max="1795" width="6.875" style="364" customWidth="1"/>
    <col min="1796" max="1816" width="2.625" style="364" customWidth="1"/>
    <col min="1817" max="1817" width="5" style="364" customWidth="1"/>
    <col min="1818" max="1821" width="2.625" style="364" customWidth="1"/>
    <col min="1822" max="1822" width="50.625" style="364" customWidth="1"/>
    <col min="1823" max="2048" width="9" style="364"/>
    <col min="2049" max="2049" width="3.875" style="364" customWidth="1"/>
    <col min="2050" max="2050" width="8.25" style="364" customWidth="1"/>
    <col min="2051" max="2051" width="6.875" style="364" customWidth="1"/>
    <col min="2052" max="2072" width="2.625" style="364" customWidth="1"/>
    <col min="2073" max="2073" width="5" style="364" customWidth="1"/>
    <col min="2074" max="2077" width="2.625" style="364" customWidth="1"/>
    <col min="2078" max="2078" width="50.625" style="364" customWidth="1"/>
    <col min="2079" max="2304" width="9" style="364"/>
    <col min="2305" max="2305" width="3.875" style="364" customWidth="1"/>
    <col min="2306" max="2306" width="8.25" style="364" customWidth="1"/>
    <col min="2307" max="2307" width="6.875" style="364" customWidth="1"/>
    <col min="2308" max="2328" width="2.625" style="364" customWidth="1"/>
    <col min="2329" max="2329" width="5" style="364" customWidth="1"/>
    <col min="2330" max="2333" width="2.625" style="364" customWidth="1"/>
    <col min="2334" max="2334" width="50.625" style="364" customWidth="1"/>
    <col min="2335" max="2560" width="9" style="364"/>
    <col min="2561" max="2561" width="3.875" style="364" customWidth="1"/>
    <col min="2562" max="2562" width="8.25" style="364" customWidth="1"/>
    <col min="2563" max="2563" width="6.875" style="364" customWidth="1"/>
    <col min="2564" max="2584" width="2.625" style="364" customWidth="1"/>
    <col min="2585" max="2585" width="5" style="364" customWidth="1"/>
    <col min="2586" max="2589" width="2.625" style="364" customWidth="1"/>
    <col min="2590" max="2590" width="50.625" style="364" customWidth="1"/>
    <col min="2591" max="2816" width="9" style="364"/>
    <col min="2817" max="2817" width="3.875" style="364" customWidth="1"/>
    <col min="2818" max="2818" width="8.25" style="364" customWidth="1"/>
    <col min="2819" max="2819" width="6.875" style="364" customWidth="1"/>
    <col min="2820" max="2840" width="2.625" style="364" customWidth="1"/>
    <col min="2841" max="2841" width="5" style="364" customWidth="1"/>
    <col min="2842" max="2845" width="2.625" style="364" customWidth="1"/>
    <col min="2846" max="2846" width="50.625" style="364" customWidth="1"/>
    <col min="2847" max="3072" width="9" style="364"/>
    <col min="3073" max="3073" width="3.875" style="364" customWidth="1"/>
    <col min="3074" max="3074" width="8.25" style="364" customWidth="1"/>
    <col min="3075" max="3075" width="6.875" style="364" customWidth="1"/>
    <col min="3076" max="3096" width="2.625" style="364" customWidth="1"/>
    <col min="3097" max="3097" width="5" style="364" customWidth="1"/>
    <col min="3098" max="3101" width="2.625" style="364" customWidth="1"/>
    <col min="3102" max="3102" width="50.625" style="364" customWidth="1"/>
    <col min="3103" max="3328" width="9" style="364"/>
    <col min="3329" max="3329" width="3.875" style="364" customWidth="1"/>
    <col min="3330" max="3330" width="8.25" style="364" customWidth="1"/>
    <col min="3331" max="3331" width="6.875" style="364" customWidth="1"/>
    <col min="3332" max="3352" width="2.625" style="364" customWidth="1"/>
    <col min="3353" max="3353" width="5" style="364" customWidth="1"/>
    <col min="3354" max="3357" width="2.625" style="364" customWidth="1"/>
    <col min="3358" max="3358" width="50.625" style="364" customWidth="1"/>
    <col min="3359" max="3584" width="9" style="364"/>
    <col min="3585" max="3585" width="3.875" style="364" customWidth="1"/>
    <col min="3586" max="3586" width="8.25" style="364" customWidth="1"/>
    <col min="3587" max="3587" width="6.875" style="364" customWidth="1"/>
    <col min="3588" max="3608" width="2.625" style="364" customWidth="1"/>
    <col min="3609" max="3609" width="5" style="364" customWidth="1"/>
    <col min="3610" max="3613" width="2.625" style="364" customWidth="1"/>
    <col min="3614" max="3614" width="50.625" style="364" customWidth="1"/>
    <col min="3615" max="3840" width="9" style="364"/>
    <col min="3841" max="3841" width="3.875" style="364" customWidth="1"/>
    <col min="3842" max="3842" width="8.25" style="364" customWidth="1"/>
    <col min="3843" max="3843" width="6.875" style="364" customWidth="1"/>
    <col min="3844" max="3864" width="2.625" style="364" customWidth="1"/>
    <col min="3865" max="3865" width="5" style="364" customWidth="1"/>
    <col min="3866" max="3869" width="2.625" style="364" customWidth="1"/>
    <col min="3870" max="3870" width="50.625" style="364" customWidth="1"/>
    <col min="3871" max="4096" width="9" style="364"/>
    <col min="4097" max="4097" width="3.875" style="364" customWidth="1"/>
    <col min="4098" max="4098" width="8.25" style="364" customWidth="1"/>
    <col min="4099" max="4099" width="6.875" style="364" customWidth="1"/>
    <col min="4100" max="4120" width="2.625" style="364" customWidth="1"/>
    <col min="4121" max="4121" width="5" style="364" customWidth="1"/>
    <col min="4122" max="4125" width="2.625" style="364" customWidth="1"/>
    <col min="4126" max="4126" width="50.625" style="364" customWidth="1"/>
    <col min="4127" max="4352" width="9" style="364"/>
    <col min="4353" max="4353" width="3.875" style="364" customWidth="1"/>
    <col min="4354" max="4354" width="8.25" style="364" customWidth="1"/>
    <col min="4355" max="4355" width="6.875" style="364" customWidth="1"/>
    <col min="4356" max="4376" width="2.625" style="364" customWidth="1"/>
    <col min="4377" max="4377" width="5" style="364" customWidth="1"/>
    <col min="4378" max="4381" width="2.625" style="364" customWidth="1"/>
    <col min="4382" max="4382" width="50.625" style="364" customWidth="1"/>
    <col min="4383" max="4608" width="9" style="364"/>
    <col min="4609" max="4609" width="3.875" style="364" customWidth="1"/>
    <col min="4610" max="4610" width="8.25" style="364" customWidth="1"/>
    <col min="4611" max="4611" width="6.875" style="364" customWidth="1"/>
    <col min="4612" max="4632" width="2.625" style="364" customWidth="1"/>
    <col min="4633" max="4633" width="5" style="364" customWidth="1"/>
    <col min="4634" max="4637" width="2.625" style="364" customWidth="1"/>
    <col min="4638" max="4638" width="50.625" style="364" customWidth="1"/>
    <col min="4639" max="4864" width="9" style="364"/>
    <col min="4865" max="4865" width="3.875" style="364" customWidth="1"/>
    <col min="4866" max="4866" width="8.25" style="364" customWidth="1"/>
    <col min="4867" max="4867" width="6.875" style="364" customWidth="1"/>
    <col min="4868" max="4888" width="2.625" style="364" customWidth="1"/>
    <col min="4889" max="4889" width="5" style="364" customWidth="1"/>
    <col min="4890" max="4893" width="2.625" style="364" customWidth="1"/>
    <col min="4894" max="4894" width="50.625" style="364" customWidth="1"/>
    <col min="4895" max="5120" width="9" style="364"/>
    <col min="5121" max="5121" width="3.875" style="364" customWidth="1"/>
    <col min="5122" max="5122" width="8.25" style="364" customWidth="1"/>
    <col min="5123" max="5123" width="6.875" style="364" customWidth="1"/>
    <col min="5124" max="5144" width="2.625" style="364" customWidth="1"/>
    <col min="5145" max="5145" width="5" style="364" customWidth="1"/>
    <col min="5146" max="5149" width="2.625" style="364" customWidth="1"/>
    <col min="5150" max="5150" width="50.625" style="364" customWidth="1"/>
    <col min="5151" max="5376" width="9" style="364"/>
    <col min="5377" max="5377" width="3.875" style="364" customWidth="1"/>
    <col min="5378" max="5378" width="8.25" style="364" customWidth="1"/>
    <col min="5379" max="5379" width="6.875" style="364" customWidth="1"/>
    <col min="5380" max="5400" width="2.625" style="364" customWidth="1"/>
    <col min="5401" max="5401" width="5" style="364" customWidth="1"/>
    <col min="5402" max="5405" width="2.625" style="364" customWidth="1"/>
    <col min="5406" max="5406" width="50.625" style="364" customWidth="1"/>
    <col min="5407" max="5632" width="9" style="364"/>
    <col min="5633" max="5633" width="3.875" style="364" customWidth="1"/>
    <col min="5634" max="5634" width="8.25" style="364" customWidth="1"/>
    <col min="5635" max="5635" width="6.875" style="364" customWidth="1"/>
    <col min="5636" max="5656" width="2.625" style="364" customWidth="1"/>
    <col min="5657" max="5657" width="5" style="364" customWidth="1"/>
    <col min="5658" max="5661" width="2.625" style="364" customWidth="1"/>
    <col min="5662" max="5662" width="50.625" style="364" customWidth="1"/>
    <col min="5663" max="5888" width="9" style="364"/>
    <col min="5889" max="5889" width="3.875" style="364" customWidth="1"/>
    <col min="5890" max="5890" width="8.25" style="364" customWidth="1"/>
    <col min="5891" max="5891" width="6.875" style="364" customWidth="1"/>
    <col min="5892" max="5912" width="2.625" style="364" customWidth="1"/>
    <col min="5913" max="5913" width="5" style="364" customWidth="1"/>
    <col min="5914" max="5917" width="2.625" style="364" customWidth="1"/>
    <col min="5918" max="5918" width="50.625" style="364" customWidth="1"/>
    <col min="5919" max="6144" width="9" style="364"/>
    <col min="6145" max="6145" width="3.875" style="364" customWidth="1"/>
    <col min="6146" max="6146" width="8.25" style="364" customWidth="1"/>
    <col min="6147" max="6147" width="6.875" style="364" customWidth="1"/>
    <col min="6148" max="6168" width="2.625" style="364" customWidth="1"/>
    <col min="6169" max="6169" width="5" style="364" customWidth="1"/>
    <col min="6170" max="6173" width="2.625" style="364" customWidth="1"/>
    <col min="6174" max="6174" width="50.625" style="364" customWidth="1"/>
    <col min="6175" max="6400" width="9" style="364"/>
    <col min="6401" max="6401" width="3.875" style="364" customWidth="1"/>
    <col min="6402" max="6402" width="8.25" style="364" customWidth="1"/>
    <col min="6403" max="6403" width="6.875" style="364" customWidth="1"/>
    <col min="6404" max="6424" width="2.625" style="364" customWidth="1"/>
    <col min="6425" max="6425" width="5" style="364" customWidth="1"/>
    <col min="6426" max="6429" width="2.625" style="364" customWidth="1"/>
    <col min="6430" max="6430" width="50.625" style="364" customWidth="1"/>
    <col min="6431" max="6656" width="9" style="364"/>
    <col min="6657" max="6657" width="3.875" style="364" customWidth="1"/>
    <col min="6658" max="6658" width="8.25" style="364" customWidth="1"/>
    <col min="6659" max="6659" width="6.875" style="364" customWidth="1"/>
    <col min="6660" max="6680" width="2.625" style="364" customWidth="1"/>
    <col min="6681" max="6681" width="5" style="364" customWidth="1"/>
    <col min="6682" max="6685" width="2.625" style="364" customWidth="1"/>
    <col min="6686" max="6686" width="50.625" style="364" customWidth="1"/>
    <col min="6687" max="6912" width="9" style="364"/>
    <col min="6913" max="6913" width="3.875" style="364" customWidth="1"/>
    <col min="6914" max="6914" width="8.25" style="364" customWidth="1"/>
    <col min="6915" max="6915" width="6.875" style="364" customWidth="1"/>
    <col min="6916" max="6936" width="2.625" style="364" customWidth="1"/>
    <col min="6937" max="6937" width="5" style="364" customWidth="1"/>
    <col min="6938" max="6941" width="2.625" style="364" customWidth="1"/>
    <col min="6942" max="6942" width="50.625" style="364" customWidth="1"/>
    <col min="6943" max="7168" width="9" style="364"/>
    <col min="7169" max="7169" width="3.875" style="364" customWidth="1"/>
    <col min="7170" max="7170" width="8.25" style="364" customWidth="1"/>
    <col min="7171" max="7171" width="6.875" style="364" customWidth="1"/>
    <col min="7172" max="7192" width="2.625" style="364" customWidth="1"/>
    <col min="7193" max="7193" width="5" style="364" customWidth="1"/>
    <col min="7194" max="7197" width="2.625" style="364" customWidth="1"/>
    <col min="7198" max="7198" width="50.625" style="364" customWidth="1"/>
    <col min="7199" max="7424" width="9" style="364"/>
    <col min="7425" max="7425" width="3.875" style="364" customWidth="1"/>
    <col min="7426" max="7426" width="8.25" style="364" customWidth="1"/>
    <col min="7427" max="7427" width="6.875" style="364" customWidth="1"/>
    <col min="7428" max="7448" width="2.625" style="364" customWidth="1"/>
    <col min="7449" max="7449" width="5" style="364" customWidth="1"/>
    <col min="7450" max="7453" width="2.625" style="364" customWidth="1"/>
    <col min="7454" max="7454" width="50.625" style="364" customWidth="1"/>
    <col min="7455" max="7680" width="9" style="364"/>
    <col min="7681" max="7681" width="3.875" style="364" customWidth="1"/>
    <col min="7682" max="7682" width="8.25" style="364" customWidth="1"/>
    <col min="7683" max="7683" width="6.875" style="364" customWidth="1"/>
    <col min="7684" max="7704" width="2.625" style="364" customWidth="1"/>
    <col min="7705" max="7705" width="5" style="364" customWidth="1"/>
    <col min="7706" max="7709" width="2.625" style="364" customWidth="1"/>
    <col min="7710" max="7710" width="50.625" style="364" customWidth="1"/>
    <col min="7711" max="7936" width="9" style="364"/>
    <col min="7937" max="7937" width="3.875" style="364" customWidth="1"/>
    <col min="7938" max="7938" width="8.25" style="364" customWidth="1"/>
    <col min="7939" max="7939" width="6.875" style="364" customWidth="1"/>
    <col min="7940" max="7960" width="2.625" style="364" customWidth="1"/>
    <col min="7961" max="7961" width="5" style="364" customWidth="1"/>
    <col min="7962" max="7965" width="2.625" style="364" customWidth="1"/>
    <col min="7966" max="7966" width="50.625" style="364" customWidth="1"/>
    <col min="7967" max="8192" width="9" style="364"/>
    <col min="8193" max="8193" width="3.875" style="364" customWidth="1"/>
    <col min="8194" max="8194" width="8.25" style="364" customWidth="1"/>
    <col min="8195" max="8195" width="6.875" style="364" customWidth="1"/>
    <col min="8196" max="8216" width="2.625" style="364" customWidth="1"/>
    <col min="8217" max="8217" width="5" style="364" customWidth="1"/>
    <col min="8218" max="8221" width="2.625" style="364" customWidth="1"/>
    <col min="8222" max="8222" width="50.625" style="364" customWidth="1"/>
    <col min="8223" max="8448" width="9" style="364"/>
    <col min="8449" max="8449" width="3.875" style="364" customWidth="1"/>
    <col min="8450" max="8450" width="8.25" style="364" customWidth="1"/>
    <col min="8451" max="8451" width="6.875" style="364" customWidth="1"/>
    <col min="8452" max="8472" width="2.625" style="364" customWidth="1"/>
    <col min="8473" max="8473" width="5" style="364" customWidth="1"/>
    <col min="8474" max="8477" width="2.625" style="364" customWidth="1"/>
    <col min="8478" max="8478" width="50.625" style="364" customWidth="1"/>
    <col min="8479" max="8704" width="9" style="364"/>
    <col min="8705" max="8705" width="3.875" style="364" customWidth="1"/>
    <col min="8706" max="8706" width="8.25" style="364" customWidth="1"/>
    <col min="8707" max="8707" width="6.875" style="364" customWidth="1"/>
    <col min="8708" max="8728" width="2.625" style="364" customWidth="1"/>
    <col min="8729" max="8729" width="5" style="364" customWidth="1"/>
    <col min="8730" max="8733" width="2.625" style="364" customWidth="1"/>
    <col min="8734" max="8734" width="50.625" style="364" customWidth="1"/>
    <col min="8735" max="8960" width="9" style="364"/>
    <col min="8961" max="8961" width="3.875" style="364" customWidth="1"/>
    <col min="8962" max="8962" width="8.25" style="364" customWidth="1"/>
    <col min="8963" max="8963" width="6.875" style="364" customWidth="1"/>
    <col min="8964" max="8984" width="2.625" style="364" customWidth="1"/>
    <col min="8985" max="8985" width="5" style="364" customWidth="1"/>
    <col min="8986" max="8989" width="2.625" style="364" customWidth="1"/>
    <col min="8990" max="8990" width="50.625" style="364" customWidth="1"/>
    <col min="8991" max="9216" width="9" style="364"/>
    <col min="9217" max="9217" width="3.875" style="364" customWidth="1"/>
    <col min="9218" max="9218" width="8.25" style="364" customWidth="1"/>
    <col min="9219" max="9219" width="6.875" style="364" customWidth="1"/>
    <col min="9220" max="9240" width="2.625" style="364" customWidth="1"/>
    <col min="9241" max="9241" width="5" style="364" customWidth="1"/>
    <col min="9242" max="9245" width="2.625" style="364" customWidth="1"/>
    <col min="9246" max="9246" width="50.625" style="364" customWidth="1"/>
    <col min="9247" max="9472" width="9" style="364"/>
    <col min="9473" max="9473" width="3.875" style="364" customWidth="1"/>
    <col min="9474" max="9474" width="8.25" style="364" customWidth="1"/>
    <col min="9475" max="9475" width="6.875" style="364" customWidth="1"/>
    <col min="9476" max="9496" width="2.625" style="364" customWidth="1"/>
    <col min="9497" max="9497" width="5" style="364" customWidth="1"/>
    <col min="9498" max="9501" width="2.625" style="364" customWidth="1"/>
    <col min="9502" max="9502" width="50.625" style="364" customWidth="1"/>
    <col min="9503" max="9728" width="9" style="364"/>
    <col min="9729" max="9729" width="3.875" style="364" customWidth="1"/>
    <col min="9730" max="9730" width="8.25" style="364" customWidth="1"/>
    <col min="9731" max="9731" width="6.875" style="364" customWidth="1"/>
    <col min="9732" max="9752" width="2.625" style="364" customWidth="1"/>
    <col min="9753" max="9753" width="5" style="364" customWidth="1"/>
    <col min="9754" max="9757" width="2.625" style="364" customWidth="1"/>
    <col min="9758" max="9758" width="50.625" style="364" customWidth="1"/>
    <col min="9759" max="9984" width="9" style="364"/>
    <col min="9985" max="9985" width="3.875" style="364" customWidth="1"/>
    <col min="9986" max="9986" width="8.25" style="364" customWidth="1"/>
    <col min="9987" max="9987" width="6.875" style="364" customWidth="1"/>
    <col min="9988" max="10008" width="2.625" style="364" customWidth="1"/>
    <col min="10009" max="10009" width="5" style="364" customWidth="1"/>
    <col min="10010" max="10013" width="2.625" style="364" customWidth="1"/>
    <col min="10014" max="10014" width="50.625" style="364" customWidth="1"/>
    <col min="10015" max="10240" width="9" style="364"/>
    <col min="10241" max="10241" width="3.875" style="364" customWidth="1"/>
    <col min="10242" max="10242" width="8.25" style="364" customWidth="1"/>
    <col min="10243" max="10243" width="6.875" style="364" customWidth="1"/>
    <col min="10244" max="10264" width="2.625" style="364" customWidth="1"/>
    <col min="10265" max="10265" width="5" style="364" customWidth="1"/>
    <col min="10266" max="10269" width="2.625" style="364" customWidth="1"/>
    <col min="10270" max="10270" width="50.625" style="364" customWidth="1"/>
    <col min="10271" max="10496" width="9" style="364"/>
    <col min="10497" max="10497" width="3.875" style="364" customWidth="1"/>
    <col min="10498" max="10498" width="8.25" style="364" customWidth="1"/>
    <col min="10499" max="10499" width="6.875" style="364" customWidth="1"/>
    <col min="10500" max="10520" width="2.625" style="364" customWidth="1"/>
    <col min="10521" max="10521" width="5" style="364" customWidth="1"/>
    <col min="10522" max="10525" width="2.625" style="364" customWidth="1"/>
    <col min="10526" max="10526" width="50.625" style="364" customWidth="1"/>
    <col min="10527" max="10752" width="9" style="364"/>
    <col min="10753" max="10753" width="3.875" style="364" customWidth="1"/>
    <col min="10754" max="10754" width="8.25" style="364" customWidth="1"/>
    <col min="10755" max="10755" width="6.875" style="364" customWidth="1"/>
    <col min="10756" max="10776" width="2.625" style="364" customWidth="1"/>
    <col min="10777" max="10777" width="5" style="364" customWidth="1"/>
    <col min="10778" max="10781" width="2.625" style="364" customWidth="1"/>
    <col min="10782" max="10782" width="50.625" style="364" customWidth="1"/>
    <col min="10783" max="11008" width="9" style="364"/>
    <col min="11009" max="11009" width="3.875" style="364" customWidth="1"/>
    <col min="11010" max="11010" width="8.25" style="364" customWidth="1"/>
    <col min="11011" max="11011" width="6.875" style="364" customWidth="1"/>
    <col min="11012" max="11032" width="2.625" style="364" customWidth="1"/>
    <col min="11033" max="11033" width="5" style="364" customWidth="1"/>
    <col min="11034" max="11037" width="2.625" style="364" customWidth="1"/>
    <col min="11038" max="11038" width="50.625" style="364" customWidth="1"/>
    <col min="11039" max="11264" width="9" style="364"/>
    <col min="11265" max="11265" width="3.875" style="364" customWidth="1"/>
    <col min="11266" max="11266" width="8.25" style="364" customWidth="1"/>
    <col min="11267" max="11267" width="6.875" style="364" customWidth="1"/>
    <col min="11268" max="11288" width="2.625" style="364" customWidth="1"/>
    <col min="11289" max="11289" width="5" style="364" customWidth="1"/>
    <col min="11290" max="11293" width="2.625" style="364" customWidth="1"/>
    <col min="11294" max="11294" width="50.625" style="364" customWidth="1"/>
    <col min="11295" max="11520" width="9" style="364"/>
    <col min="11521" max="11521" width="3.875" style="364" customWidth="1"/>
    <col min="11522" max="11522" width="8.25" style="364" customWidth="1"/>
    <col min="11523" max="11523" width="6.875" style="364" customWidth="1"/>
    <col min="11524" max="11544" width="2.625" style="364" customWidth="1"/>
    <col min="11545" max="11545" width="5" style="364" customWidth="1"/>
    <col min="11546" max="11549" width="2.625" style="364" customWidth="1"/>
    <col min="11550" max="11550" width="50.625" style="364" customWidth="1"/>
    <col min="11551" max="11776" width="9" style="364"/>
    <col min="11777" max="11777" width="3.875" style="364" customWidth="1"/>
    <col min="11778" max="11778" width="8.25" style="364" customWidth="1"/>
    <col min="11779" max="11779" width="6.875" style="364" customWidth="1"/>
    <col min="11780" max="11800" width="2.625" style="364" customWidth="1"/>
    <col min="11801" max="11801" width="5" style="364" customWidth="1"/>
    <col min="11802" max="11805" width="2.625" style="364" customWidth="1"/>
    <col min="11806" max="11806" width="50.625" style="364" customWidth="1"/>
    <col min="11807" max="12032" width="9" style="364"/>
    <col min="12033" max="12033" width="3.875" style="364" customWidth="1"/>
    <col min="12034" max="12034" width="8.25" style="364" customWidth="1"/>
    <col min="12035" max="12035" width="6.875" style="364" customWidth="1"/>
    <col min="12036" max="12056" width="2.625" style="364" customWidth="1"/>
    <col min="12057" max="12057" width="5" style="364" customWidth="1"/>
    <col min="12058" max="12061" width="2.625" style="364" customWidth="1"/>
    <col min="12062" max="12062" width="50.625" style="364" customWidth="1"/>
    <col min="12063" max="12288" width="9" style="364"/>
    <col min="12289" max="12289" width="3.875" style="364" customWidth="1"/>
    <col min="12290" max="12290" width="8.25" style="364" customWidth="1"/>
    <col min="12291" max="12291" width="6.875" style="364" customWidth="1"/>
    <col min="12292" max="12312" width="2.625" style="364" customWidth="1"/>
    <col min="12313" max="12313" width="5" style="364" customWidth="1"/>
    <col min="12314" max="12317" width="2.625" style="364" customWidth="1"/>
    <col min="12318" max="12318" width="50.625" style="364" customWidth="1"/>
    <col min="12319" max="12544" width="9" style="364"/>
    <col min="12545" max="12545" width="3.875" style="364" customWidth="1"/>
    <col min="12546" max="12546" width="8.25" style="364" customWidth="1"/>
    <col min="12547" max="12547" width="6.875" style="364" customWidth="1"/>
    <col min="12548" max="12568" width="2.625" style="364" customWidth="1"/>
    <col min="12569" max="12569" width="5" style="364" customWidth="1"/>
    <col min="12570" max="12573" width="2.625" style="364" customWidth="1"/>
    <col min="12574" max="12574" width="50.625" style="364" customWidth="1"/>
    <col min="12575" max="12800" width="9" style="364"/>
    <col min="12801" max="12801" width="3.875" style="364" customWidth="1"/>
    <col min="12802" max="12802" width="8.25" style="364" customWidth="1"/>
    <col min="12803" max="12803" width="6.875" style="364" customWidth="1"/>
    <col min="12804" max="12824" width="2.625" style="364" customWidth="1"/>
    <col min="12825" max="12825" width="5" style="364" customWidth="1"/>
    <col min="12826" max="12829" width="2.625" style="364" customWidth="1"/>
    <col min="12830" max="12830" width="50.625" style="364" customWidth="1"/>
    <col min="12831" max="13056" width="9" style="364"/>
    <col min="13057" max="13057" width="3.875" style="364" customWidth="1"/>
    <col min="13058" max="13058" width="8.25" style="364" customWidth="1"/>
    <col min="13059" max="13059" width="6.875" style="364" customWidth="1"/>
    <col min="13060" max="13080" width="2.625" style="364" customWidth="1"/>
    <col min="13081" max="13081" width="5" style="364" customWidth="1"/>
    <col min="13082" max="13085" width="2.625" style="364" customWidth="1"/>
    <col min="13086" max="13086" width="50.625" style="364" customWidth="1"/>
    <col min="13087" max="13312" width="9" style="364"/>
    <col min="13313" max="13313" width="3.875" style="364" customWidth="1"/>
    <col min="13314" max="13314" width="8.25" style="364" customWidth="1"/>
    <col min="13315" max="13315" width="6.875" style="364" customWidth="1"/>
    <col min="13316" max="13336" width="2.625" style="364" customWidth="1"/>
    <col min="13337" max="13337" width="5" style="364" customWidth="1"/>
    <col min="13338" max="13341" width="2.625" style="364" customWidth="1"/>
    <col min="13342" max="13342" width="50.625" style="364" customWidth="1"/>
    <col min="13343" max="13568" width="9" style="364"/>
    <col min="13569" max="13569" width="3.875" style="364" customWidth="1"/>
    <col min="13570" max="13570" width="8.25" style="364" customWidth="1"/>
    <col min="13571" max="13571" width="6.875" style="364" customWidth="1"/>
    <col min="13572" max="13592" width="2.625" style="364" customWidth="1"/>
    <col min="13593" max="13593" width="5" style="364" customWidth="1"/>
    <col min="13594" max="13597" width="2.625" style="364" customWidth="1"/>
    <col min="13598" max="13598" width="50.625" style="364" customWidth="1"/>
    <col min="13599" max="13824" width="9" style="364"/>
    <col min="13825" max="13825" width="3.875" style="364" customWidth="1"/>
    <col min="13826" max="13826" width="8.25" style="364" customWidth="1"/>
    <col min="13827" max="13827" width="6.875" style="364" customWidth="1"/>
    <col min="13828" max="13848" width="2.625" style="364" customWidth="1"/>
    <col min="13849" max="13849" width="5" style="364" customWidth="1"/>
    <col min="13850" max="13853" width="2.625" style="364" customWidth="1"/>
    <col min="13854" max="13854" width="50.625" style="364" customWidth="1"/>
    <col min="13855" max="14080" width="9" style="364"/>
    <col min="14081" max="14081" width="3.875" style="364" customWidth="1"/>
    <col min="14082" max="14082" width="8.25" style="364" customWidth="1"/>
    <col min="14083" max="14083" width="6.875" style="364" customWidth="1"/>
    <col min="14084" max="14104" width="2.625" style="364" customWidth="1"/>
    <col min="14105" max="14105" width="5" style="364" customWidth="1"/>
    <col min="14106" max="14109" width="2.625" style="364" customWidth="1"/>
    <col min="14110" max="14110" width="50.625" style="364" customWidth="1"/>
    <col min="14111" max="14336" width="9" style="364"/>
    <col min="14337" max="14337" width="3.875" style="364" customWidth="1"/>
    <col min="14338" max="14338" width="8.25" style="364" customWidth="1"/>
    <col min="14339" max="14339" width="6.875" style="364" customWidth="1"/>
    <col min="14340" max="14360" width="2.625" style="364" customWidth="1"/>
    <col min="14361" max="14361" width="5" style="364" customWidth="1"/>
    <col min="14362" max="14365" width="2.625" style="364" customWidth="1"/>
    <col min="14366" max="14366" width="50.625" style="364" customWidth="1"/>
    <col min="14367" max="14592" width="9" style="364"/>
    <col min="14593" max="14593" width="3.875" style="364" customWidth="1"/>
    <col min="14594" max="14594" width="8.25" style="364" customWidth="1"/>
    <col min="14595" max="14595" width="6.875" style="364" customWidth="1"/>
    <col min="14596" max="14616" width="2.625" style="364" customWidth="1"/>
    <col min="14617" max="14617" width="5" style="364" customWidth="1"/>
    <col min="14618" max="14621" width="2.625" style="364" customWidth="1"/>
    <col min="14622" max="14622" width="50.625" style="364" customWidth="1"/>
    <col min="14623" max="14848" width="9" style="364"/>
    <col min="14849" max="14849" width="3.875" style="364" customWidth="1"/>
    <col min="14850" max="14850" width="8.25" style="364" customWidth="1"/>
    <col min="14851" max="14851" width="6.875" style="364" customWidth="1"/>
    <col min="14852" max="14872" width="2.625" style="364" customWidth="1"/>
    <col min="14873" max="14873" width="5" style="364" customWidth="1"/>
    <col min="14874" max="14877" width="2.625" style="364" customWidth="1"/>
    <col min="14878" max="14878" width="50.625" style="364" customWidth="1"/>
    <col min="14879" max="15104" width="9" style="364"/>
    <col min="15105" max="15105" width="3.875" style="364" customWidth="1"/>
    <col min="15106" max="15106" width="8.25" style="364" customWidth="1"/>
    <col min="15107" max="15107" width="6.875" style="364" customWidth="1"/>
    <col min="15108" max="15128" width="2.625" style="364" customWidth="1"/>
    <col min="15129" max="15129" width="5" style="364" customWidth="1"/>
    <col min="15130" max="15133" width="2.625" style="364" customWidth="1"/>
    <col min="15134" max="15134" width="50.625" style="364" customWidth="1"/>
    <col min="15135" max="15360" width="9" style="364"/>
    <col min="15361" max="15361" width="3.875" style="364" customWidth="1"/>
    <col min="15362" max="15362" width="8.25" style="364" customWidth="1"/>
    <col min="15363" max="15363" width="6.875" style="364" customWidth="1"/>
    <col min="15364" max="15384" width="2.625" style="364" customWidth="1"/>
    <col min="15385" max="15385" width="5" style="364" customWidth="1"/>
    <col min="15386" max="15389" width="2.625" style="364" customWidth="1"/>
    <col min="15390" max="15390" width="50.625" style="364" customWidth="1"/>
    <col min="15391" max="15616" width="9" style="364"/>
    <col min="15617" max="15617" width="3.875" style="364" customWidth="1"/>
    <col min="15618" max="15618" width="8.25" style="364" customWidth="1"/>
    <col min="15619" max="15619" width="6.875" style="364" customWidth="1"/>
    <col min="15620" max="15640" width="2.625" style="364" customWidth="1"/>
    <col min="15641" max="15641" width="5" style="364" customWidth="1"/>
    <col min="15642" max="15645" width="2.625" style="364" customWidth="1"/>
    <col min="15646" max="15646" width="50.625" style="364" customWidth="1"/>
    <col min="15647" max="15872" width="9" style="364"/>
    <col min="15873" max="15873" width="3.875" style="364" customWidth="1"/>
    <col min="15874" max="15874" width="8.25" style="364" customWidth="1"/>
    <col min="15875" max="15875" width="6.875" style="364" customWidth="1"/>
    <col min="15876" max="15896" width="2.625" style="364" customWidth="1"/>
    <col min="15897" max="15897" width="5" style="364" customWidth="1"/>
    <col min="15898" max="15901" width="2.625" style="364" customWidth="1"/>
    <col min="15902" max="15902" width="50.625" style="364" customWidth="1"/>
    <col min="15903" max="16128" width="9" style="364"/>
    <col min="16129" max="16129" width="3.875" style="364" customWidth="1"/>
    <col min="16130" max="16130" width="8.25" style="364" customWidth="1"/>
    <col min="16131" max="16131" width="6.875" style="364" customWidth="1"/>
    <col min="16132" max="16152" width="2.625" style="364" customWidth="1"/>
    <col min="16153" max="16153" width="5" style="364" customWidth="1"/>
    <col min="16154" max="16157" width="2.625" style="364" customWidth="1"/>
    <col min="16158" max="16158" width="50.625" style="364" customWidth="1"/>
    <col min="16159" max="16384" width="9" style="364"/>
  </cols>
  <sheetData>
    <row r="1" spans="1:30" ht="21" customHeight="1">
      <c r="AC1" s="365" t="s">
        <v>839</v>
      </c>
      <c r="AD1" s="365"/>
    </row>
    <row r="2" spans="1:30" ht="27" customHeight="1">
      <c r="A2" s="856" t="s">
        <v>840</v>
      </c>
      <c r="B2" s="856"/>
      <c r="C2" s="856"/>
      <c r="D2" s="856"/>
      <c r="E2" s="856"/>
      <c r="F2" s="856"/>
      <c r="G2" s="856"/>
      <c r="H2" s="856"/>
      <c r="I2" s="856"/>
      <c r="J2" s="856"/>
      <c r="K2" s="856"/>
      <c r="L2" s="856"/>
      <c r="M2" s="856"/>
      <c r="N2" s="856"/>
      <c r="O2" s="856"/>
      <c r="P2" s="856"/>
      <c r="Q2" s="856"/>
      <c r="R2" s="856"/>
      <c r="S2" s="856"/>
      <c r="T2" s="856"/>
      <c r="U2" s="856"/>
      <c r="V2" s="856"/>
      <c r="W2" s="856"/>
      <c r="X2" s="856"/>
      <c r="Y2" s="856"/>
      <c r="Z2" s="856"/>
      <c r="AA2" s="856"/>
      <c r="AB2" s="856"/>
      <c r="AC2" s="856"/>
      <c r="AD2" s="366"/>
    </row>
    <row r="3" spans="1:30" ht="14.1" customHeight="1"/>
    <row r="4" spans="1:30" ht="20.100000000000001" customHeight="1" thickBot="1">
      <c r="A4" s="367"/>
      <c r="B4" s="367"/>
      <c r="C4" s="367"/>
      <c r="D4" s="367"/>
      <c r="E4" s="367"/>
      <c r="F4" s="367"/>
      <c r="G4" s="367"/>
      <c r="H4" s="367"/>
      <c r="I4" s="367"/>
      <c r="J4" s="367"/>
      <c r="K4" s="367"/>
      <c r="L4" s="367"/>
      <c r="M4" s="367"/>
      <c r="N4" s="367"/>
      <c r="O4" s="367"/>
      <c r="P4" s="367"/>
      <c r="Q4" s="367"/>
      <c r="R4" s="367"/>
      <c r="S4" s="367"/>
      <c r="T4" s="367"/>
      <c r="U4" s="367"/>
      <c r="V4" s="367"/>
      <c r="W4" s="367"/>
      <c r="X4" s="373"/>
      <c r="Y4" s="373"/>
      <c r="Z4" s="851"/>
      <c r="AA4" s="851"/>
      <c r="AB4" s="851"/>
      <c r="AC4" s="369"/>
      <c r="AD4" s="369"/>
    </row>
    <row r="5" spans="1:30" ht="27.95" customHeight="1">
      <c r="A5" s="859" t="s">
        <v>199</v>
      </c>
      <c r="B5" s="860"/>
      <c r="C5" s="860"/>
      <c r="D5" s="861" t="str">
        <f>IF('調査票（水道水）'!D5="","",'調査票（水道水）'!D5)</f>
        <v/>
      </c>
      <c r="E5" s="1216"/>
      <c r="F5" s="1216"/>
      <c r="G5" s="1216"/>
      <c r="H5" s="1216"/>
      <c r="I5" s="1216"/>
      <c r="J5" s="1216"/>
      <c r="K5" s="1216"/>
      <c r="L5" s="1216"/>
      <c r="M5" s="1216"/>
      <c r="N5" s="1216"/>
      <c r="O5" s="1216"/>
      <c r="P5" s="1216"/>
      <c r="Q5" s="1216"/>
      <c r="R5" s="1216"/>
      <c r="S5" s="1216"/>
      <c r="T5" s="1216"/>
      <c r="U5" s="1216"/>
      <c r="V5" s="1216"/>
      <c r="W5" s="1216"/>
      <c r="X5" s="1216"/>
      <c r="Y5" s="1216"/>
      <c r="Z5" s="1216"/>
      <c r="AA5" s="1216"/>
      <c r="AB5" s="1216"/>
      <c r="AC5" s="1217"/>
      <c r="AD5" s="630" t="s">
        <v>880</v>
      </c>
    </row>
    <row r="6" spans="1:30" ht="27.95" customHeight="1">
      <c r="A6" s="827" t="s">
        <v>200</v>
      </c>
      <c r="B6" s="828"/>
      <c r="C6" s="829"/>
      <c r="D6" s="867"/>
      <c r="E6" s="868"/>
      <c r="F6" s="868"/>
      <c r="G6" s="868"/>
      <c r="H6" s="868"/>
      <c r="I6" s="868"/>
      <c r="J6" s="868"/>
      <c r="K6" s="868"/>
      <c r="L6" s="868"/>
      <c r="M6" s="868"/>
      <c r="N6" s="869"/>
      <c r="O6" s="766" t="s">
        <v>246</v>
      </c>
      <c r="P6" s="767"/>
      <c r="Q6" s="767"/>
      <c r="R6" s="767"/>
      <c r="S6" s="767"/>
      <c r="T6" s="768"/>
      <c r="U6" s="870"/>
      <c r="V6" s="769"/>
      <c r="W6" s="769"/>
      <c r="X6" s="769"/>
      <c r="Y6" s="769"/>
      <c r="Z6" s="769"/>
      <c r="AA6" s="769"/>
      <c r="AB6" s="769"/>
      <c r="AC6" s="871"/>
    </row>
    <row r="7" spans="1:30" ht="14.1" customHeight="1">
      <c r="A7" s="917" t="s">
        <v>202</v>
      </c>
      <c r="B7" s="918"/>
      <c r="C7" s="918"/>
      <c r="D7" s="749"/>
      <c r="E7" s="751"/>
      <c r="F7" s="751"/>
      <c r="G7" s="751"/>
      <c r="H7" s="751"/>
      <c r="I7" s="751"/>
      <c r="J7" s="751"/>
      <c r="K7" s="751"/>
      <c r="L7" s="751"/>
      <c r="M7" s="751"/>
      <c r="N7" s="751"/>
      <c r="O7" s="751"/>
      <c r="P7" s="848" t="s">
        <v>197</v>
      </c>
      <c r="Q7" s="754"/>
      <c r="R7" s="754"/>
      <c r="S7" s="756" t="s">
        <v>198</v>
      </c>
      <c r="T7" s="943"/>
      <c r="U7" s="933" t="s">
        <v>247</v>
      </c>
      <c r="V7" s="934"/>
      <c r="W7" s="935"/>
      <c r="X7" s="754"/>
      <c r="Y7" s="754"/>
      <c r="Z7" s="754"/>
      <c r="AA7" s="754"/>
      <c r="AB7" s="754"/>
      <c r="AC7" s="831"/>
      <c r="AD7" s="1429"/>
    </row>
    <row r="8" spans="1:30" ht="14.1" customHeight="1">
      <c r="A8" s="1165"/>
      <c r="B8" s="1166"/>
      <c r="C8" s="1166"/>
      <c r="D8" s="915"/>
      <c r="E8" s="753"/>
      <c r="F8" s="753"/>
      <c r="G8" s="753"/>
      <c r="H8" s="753"/>
      <c r="I8" s="753"/>
      <c r="J8" s="753"/>
      <c r="K8" s="753"/>
      <c r="L8" s="753"/>
      <c r="M8" s="753"/>
      <c r="N8" s="753"/>
      <c r="O8" s="753"/>
      <c r="P8" s="854"/>
      <c r="Q8" s="755"/>
      <c r="R8" s="755"/>
      <c r="S8" s="758"/>
      <c r="T8" s="944"/>
      <c r="U8" s="936"/>
      <c r="V8" s="937"/>
      <c r="W8" s="938"/>
      <c r="X8" s="755"/>
      <c r="Y8" s="755"/>
      <c r="Z8" s="755"/>
      <c r="AA8" s="755"/>
      <c r="AB8" s="755"/>
      <c r="AC8" s="892"/>
      <c r="AD8" s="1429"/>
    </row>
    <row r="9" spans="1:30" ht="27.95" customHeight="1">
      <c r="A9" s="1033" t="s">
        <v>841</v>
      </c>
      <c r="B9" s="1034"/>
      <c r="C9" s="1035"/>
      <c r="D9" s="763"/>
      <c r="E9" s="764"/>
      <c r="F9" s="764"/>
      <c r="G9" s="764"/>
      <c r="H9" s="764"/>
      <c r="I9" s="764"/>
      <c r="J9" s="764"/>
      <c r="K9" s="764"/>
      <c r="L9" s="764"/>
      <c r="M9" s="764"/>
      <c r="N9" s="764"/>
      <c r="O9" s="764"/>
      <c r="P9" s="764"/>
      <c r="Q9" s="764"/>
      <c r="R9" s="764"/>
      <c r="S9" s="764"/>
      <c r="T9" s="764"/>
      <c r="U9" s="764"/>
      <c r="V9" s="764"/>
      <c r="W9" s="764"/>
      <c r="X9" s="764"/>
      <c r="Y9" s="764"/>
      <c r="Z9" s="764"/>
      <c r="AA9" s="764"/>
      <c r="AB9" s="764"/>
      <c r="AC9" s="1210"/>
      <c r="AD9" s="740"/>
    </row>
    <row r="10" spans="1:30" ht="27.95" customHeight="1">
      <c r="A10" s="1033" t="s">
        <v>676</v>
      </c>
      <c r="B10" s="1034"/>
      <c r="C10" s="1035"/>
      <c r="D10" s="763"/>
      <c r="E10" s="764"/>
      <c r="F10" s="764"/>
      <c r="G10" s="764"/>
      <c r="H10" s="764"/>
      <c r="I10" s="764"/>
      <c r="J10" s="764"/>
      <c r="K10" s="764" t="s">
        <v>442</v>
      </c>
      <c r="L10" s="764"/>
      <c r="M10" s="764"/>
      <c r="N10" s="764"/>
      <c r="O10" s="764"/>
      <c r="P10" s="764"/>
      <c r="Q10" s="764"/>
      <c r="R10" s="764"/>
      <c r="S10" s="764"/>
      <c r="T10" s="764"/>
      <c r="U10" s="764"/>
      <c r="V10" s="1211" t="s">
        <v>443</v>
      </c>
      <c r="W10" s="1211"/>
      <c r="X10" s="1211"/>
      <c r="Y10" s="1211"/>
      <c r="Z10" s="1211"/>
      <c r="AA10" s="1211"/>
      <c r="AB10" s="1211"/>
      <c r="AC10" s="1212"/>
      <c r="AD10" s="740"/>
    </row>
    <row r="11" spans="1:30" ht="27" customHeight="1" thickBot="1">
      <c r="A11" s="1440" t="s">
        <v>248</v>
      </c>
      <c r="B11" s="1441"/>
      <c r="C11" s="1441"/>
      <c r="D11" s="1441"/>
      <c r="E11" s="1441"/>
      <c r="F11" s="1441"/>
      <c r="G11" s="1441"/>
      <c r="H11" s="1441"/>
      <c r="I11" s="1441"/>
      <c r="J11" s="1441"/>
      <c r="K11" s="1441"/>
      <c r="L11" s="1441"/>
      <c r="M11" s="1441"/>
      <c r="N11" s="1441"/>
      <c r="O11" s="1441"/>
      <c r="P11" s="1441"/>
      <c r="Q11" s="1441"/>
      <c r="R11" s="1441"/>
      <c r="S11" s="1441"/>
      <c r="T11" s="1441"/>
      <c r="U11" s="1441"/>
      <c r="V11" s="923"/>
      <c r="W11" s="924"/>
      <c r="X11" s="924"/>
      <c r="Y11" s="924"/>
      <c r="Z11" s="924"/>
      <c r="AA11" s="924"/>
      <c r="AB11" s="924"/>
      <c r="AC11" s="925"/>
    </row>
    <row r="12" spans="1:30" ht="27.95" customHeight="1" thickTop="1">
      <c r="A12" s="1252" t="s">
        <v>842</v>
      </c>
      <c r="B12" s="901"/>
      <c r="C12" s="902"/>
      <c r="D12" s="1442"/>
      <c r="E12" s="1442"/>
      <c r="F12" s="1442"/>
      <c r="G12" s="1442"/>
      <c r="H12" s="1442"/>
      <c r="I12" s="1442"/>
      <c r="J12" s="1442"/>
      <c r="K12" s="1442"/>
      <c r="L12" s="1442"/>
      <c r="M12" s="1442"/>
      <c r="N12" s="1442"/>
      <c r="O12" s="1442"/>
      <c r="P12" s="1442"/>
      <c r="Q12" s="1442"/>
      <c r="R12" s="1442"/>
      <c r="S12" s="1442"/>
      <c r="T12" s="1442"/>
      <c r="U12" s="1442"/>
      <c r="V12" s="1442"/>
      <c r="W12" s="1442"/>
      <c r="X12" s="1442"/>
      <c r="Y12" s="1442"/>
      <c r="Z12" s="1442"/>
      <c r="AA12" s="1442"/>
      <c r="AB12" s="1442"/>
      <c r="AC12" s="1443"/>
      <c r="AD12" s="372"/>
    </row>
    <row r="13" spans="1:30" ht="27.95" customHeight="1">
      <c r="A13" s="1444" t="s">
        <v>843</v>
      </c>
      <c r="B13" s="1445"/>
      <c r="C13" s="1446"/>
      <c r="D13" s="1447"/>
      <c r="E13" s="1448"/>
      <c r="F13" s="1448"/>
      <c r="G13" s="1448"/>
      <c r="H13" s="1448"/>
      <c r="I13" s="1448"/>
      <c r="J13" s="1448"/>
      <c r="K13" s="1448"/>
      <c r="L13" s="1448"/>
      <c r="M13" s="1448"/>
      <c r="N13" s="1448"/>
      <c r="O13" s="1448"/>
      <c r="P13" s="1448"/>
      <c r="Q13" s="1448"/>
      <c r="R13" s="1448"/>
      <c r="S13" s="1448"/>
      <c r="T13" s="1448"/>
      <c r="U13" s="1448"/>
      <c r="V13" s="1448"/>
      <c r="W13" s="1448"/>
      <c r="X13" s="1449" t="s">
        <v>844</v>
      </c>
      <c r="Y13" s="1450"/>
      <c r="Z13" s="1450"/>
      <c r="AA13" s="1450"/>
      <c r="AB13" s="1450"/>
      <c r="AC13" s="1451"/>
      <c r="AD13" s="636"/>
    </row>
    <row r="14" spans="1:30" ht="24" customHeight="1">
      <c r="A14" s="998" t="s">
        <v>211</v>
      </c>
      <c r="B14" s="999"/>
      <c r="C14" s="1000"/>
      <c r="D14" s="446"/>
      <c r="E14" s="1456" t="s">
        <v>845</v>
      </c>
      <c r="F14" s="1456"/>
      <c r="G14" s="460" t="s">
        <v>197</v>
      </c>
      <c r="H14" s="1457"/>
      <c r="I14" s="1457"/>
      <c r="J14" s="1457"/>
      <c r="K14" s="1457"/>
      <c r="L14" s="1457"/>
      <c r="M14" s="1457"/>
      <c r="N14" s="1457"/>
      <c r="O14" s="1457"/>
      <c r="P14" s="1457"/>
      <c r="Q14" s="460" t="s">
        <v>198</v>
      </c>
      <c r="R14" s="741"/>
      <c r="S14" s="741"/>
      <c r="T14" s="741"/>
      <c r="U14" s="741"/>
      <c r="V14" s="741"/>
      <c r="W14" s="460"/>
      <c r="X14" s="1452"/>
      <c r="Y14" s="1331"/>
      <c r="Z14" s="1331"/>
      <c r="AA14" s="1331"/>
      <c r="AB14" s="1331"/>
      <c r="AC14" s="1332"/>
      <c r="AD14" s="739"/>
    </row>
    <row r="15" spans="1:30" ht="24" customHeight="1">
      <c r="A15" s="998"/>
      <c r="B15" s="999"/>
      <c r="C15" s="1000"/>
      <c r="D15" s="446"/>
      <c r="E15" s="766" t="s">
        <v>846</v>
      </c>
      <c r="F15" s="767"/>
      <c r="G15" s="767"/>
      <c r="H15" s="767"/>
      <c r="I15" s="767"/>
      <c r="J15" s="768"/>
      <c r="K15" s="766" t="s">
        <v>846</v>
      </c>
      <c r="L15" s="767"/>
      <c r="M15" s="767"/>
      <c r="N15" s="767"/>
      <c r="O15" s="767"/>
      <c r="P15" s="768"/>
      <c r="Q15" s="766" t="s">
        <v>846</v>
      </c>
      <c r="R15" s="767"/>
      <c r="S15" s="767"/>
      <c r="T15" s="767"/>
      <c r="U15" s="767"/>
      <c r="V15" s="768"/>
      <c r="W15" s="460"/>
      <c r="X15" s="1452"/>
      <c r="Y15" s="1331"/>
      <c r="Z15" s="1331"/>
      <c r="AA15" s="1331"/>
      <c r="AB15" s="1331"/>
      <c r="AC15" s="1332"/>
      <c r="AD15" s="739"/>
    </row>
    <row r="16" spans="1:30" ht="24" customHeight="1">
      <c r="A16" s="998"/>
      <c r="B16" s="999"/>
      <c r="C16" s="1000"/>
      <c r="D16" s="446"/>
      <c r="E16" s="447">
        <v>1</v>
      </c>
      <c r="F16" s="769"/>
      <c r="G16" s="769"/>
      <c r="H16" s="736" t="s">
        <v>707</v>
      </c>
      <c r="I16" s="769"/>
      <c r="J16" s="884"/>
      <c r="K16" s="411">
        <v>4</v>
      </c>
      <c r="L16" s="769"/>
      <c r="M16" s="769"/>
      <c r="N16" s="594" t="s">
        <v>707</v>
      </c>
      <c r="O16" s="1119"/>
      <c r="P16" s="1439"/>
      <c r="Q16" s="411">
        <v>7</v>
      </c>
      <c r="R16" s="1119"/>
      <c r="S16" s="1119"/>
      <c r="T16" s="594" t="s">
        <v>707</v>
      </c>
      <c r="U16" s="769"/>
      <c r="V16" s="884"/>
      <c r="W16" s="460"/>
      <c r="X16" s="1452"/>
      <c r="Y16" s="1331"/>
      <c r="Z16" s="1331"/>
      <c r="AA16" s="1331"/>
      <c r="AB16" s="1331"/>
      <c r="AC16" s="1332"/>
      <c r="AD16" s="739"/>
    </row>
    <row r="17" spans="1:30" ht="24" customHeight="1">
      <c r="A17" s="998"/>
      <c r="B17" s="999"/>
      <c r="C17" s="1000"/>
      <c r="D17" s="446"/>
      <c r="E17" s="411">
        <v>2</v>
      </c>
      <c r="F17" s="769"/>
      <c r="G17" s="769"/>
      <c r="H17" s="594" t="s">
        <v>707</v>
      </c>
      <c r="I17" s="769"/>
      <c r="J17" s="884"/>
      <c r="K17" s="411">
        <v>5</v>
      </c>
      <c r="L17" s="769"/>
      <c r="M17" s="769"/>
      <c r="N17" s="594" t="s">
        <v>707</v>
      </c>
      <c r="O17" s="1119"/>
      <c r="P17" s="1439"/>
      <c r="Q17" s="411">
        <v>8</v>
      </c>
      <c r="R17" s="1119"/>
      <c r="S17" s="1119"/>
      <c r="T17" s="594" t="s">
        <v>707</v>
      </c>
      <c r="U17" s="769"/>
      <c r="V17" s="884"/>
      <c r="W17" s="460"/>
      <c r="X17" s="1452"/>
      <c r="Y17" s="1331"/>
      <c r="Z17" s="1331"/>
      <c r="AA17" s="1331"/>
      <c r="AB17" s="1331"/>
      <c r="AC17" s="1332"/>
      <c r="AD17" s="739"/>
    </row>
    <row r="18" spans="1:30" ht="24" customHeight="1">
      <c r="A18" s="998"/>
      <c r="B18" s="999"/>
      <c r="C18" s="1000"/>
      <c r="D18" s="446"/>
      <c r="E18" s="411">
        <v>3</v>
      </c>
      <c r="F18" s="769"/>
      <c r="G18" s="769"/>
      <c r="H18" s="594" t="s">
        <v>707</v>
      </c>
      <c r="I18" s="769"/>
      <c r="J18" s="884"/>
      <c r="K18" s="411">
        <v>6</v>
      </c>
      <c r="L18" s="769"/>
      <c r="M18" s="769"/>
      <c r="N18" s="594" t="s">
        <v>707</v>
      </c>
      <c r="O18" s="1119"/>
      <c r="P18" s="1439"/>
      <c r="Q18" s="411">
        <v>9</v>
      </c>
      <c r="R18" s="1119"/>
      <c r="S18" s="1119"/>
      <c r="T18" s="594" t="s">
        <v>707</v>
      </c>
      <c r="U18" s="769"/>
      <c r="V18" s="884"/>
      <c r="W18" s="460"/>
      <c r="X18" s="1452"/>
      <c r="Y18" s="1331"/>
      <c r="Z18" s="1331"/>
      <c r="AA18" s="1331"/>
      <c r="AB18" s="1331"/>
      <c r="AC18" s="1332"/>
      <c r="AD18" s="739"/>
    </row>
    <row r="19" spans="1:30" ht="12" customHeight="1">
      <c r="A19" s="998"/>
      <c r="B19" s="999"/>
      <c r="C19" s="1000"/>
      <c r="D19" s="742"/>
      <c r="E19" s="377"/>
      <c r="F19" s="377"/>
      <c r="G19" s="377"/>
      <c r="H19" s="377"/>
      <c r="I19" s="377"/>
      <c r="J19" s="377"/>
      <c r="K19" s="382"/>
      <c r="L19" s="377"/>
      <c r="M19" s="377"/>
      <c r="N19" s="377"/>
      <c r="O19" s="377"/>
      <c r="P19" s="377"/>
      <c r="Q19" s="377"/>
      <c r="R19" s="377"/>
      <c r="S19" s="377"/>
      <c r="T19" s="377"/>
      <c r="U19" s="377"/>
      <c r="V19" s="377"/>
      <c r="W19" s="377"/>
      <c r="X19" s="1453"/>
      <c r="Y19" s="1454"/>
      <c r="Z19" s="1454"/>
      <c r="AA19" s="1454"/>
      <c r="AB19" s="1454"/>
      <c r="AC19" s="1455"/>
      <c r="AD19" s="739"/>
    </row>
    <row r="20" spans="1:30" ht="60" customHeight="1" thickBot="1">
      <c r="A20" s="1345" t="s">
        <v>847</v>
      </c>
      <c r="B20" s="1346"/>
      <c r="C20" s="1346"/>
      <c r="D20" s="1432" t="s">
        <v>848</v>
      </c>
      <c r="E20" s="1369"/>
      <c r="F20" s="1369"/>
      <c r="G20" s="1369"/>
      <c r="H20" s="1369"/>
      <c r="I20" s="1369"/>
      <c r="J20" s="1369"/>
      <c r="K20" s="1369"/>
      <c r="L20" s="1369"/>
      <c r="M20" s="1369"/>
      <c r="N20" s="1369"/>
      <c r="O20" s="1369"/>
      <c r="P20" s="1369"/>
      <c r="Q20" s="1369"/>
      <c r="R20" s="1369"/>
      <c r="S20" s="1369"/>
      <c r="T20" s="1369"/>
      <c r="U20" s="1369"/>
      <c r="V20" s="1369"/>
      <c r="W20" s="1369"/>
      <c r="X20" s="1369"/>
      <c r="Y20" s="1369"/>
      <c r="Z20" s="1369"/>
      <c r="AA20" s="1369"/>
      <c r="AB20" s="1369"/>
      <c r="AC20" s="1370"/>
      <c r="AD20" s="369"/>
    </row>
    <row r="21" spans="1:30" ht="26.1" customHeight="1" thickTop="1">
      <c r="A21" s="1433" t="s">
        <v>231</v>
      </c>
      <c r="B21" s="1436" t="s">
        <v>849</v>
      </c>
      <c r="C21" s="1437"/>
      <c r="D21" s="400"/>
      <c r="E21" s="769"/>
      <c r="F21" s="769"/>
      <c r="G21" s="769"/>
      <c r="H21" s="769"/>
      <c r="I21" s="769"/>
      <c r="J21" s="769"/>
      <c r="K21" s="737" t="s">
        <v>550</v>
      </c>
      <c r="L21" s="737"/>
      <c r="M21" s="737"/>
      <c r="N21" s="737"/>
      <c r="O21" s="737"/>
      <c r="P21" s="737"/>
      <c r="Q21" s="737"/>
      <c r="R21" s="737"/>
      <c r="S21" s="737"/>
      <c r="T21" s="737"/>
      <c r="U21" s="737"/>
      <c r="V21" s="737"/>
      <c r="W21" s="737"/>
      <c r="X21" s="737"/>
      <c r="Y21" s="737"/>
      <c r="Z21" s="737"/>
      <c r="AA21" s="737"/>
      <c r="AB21" s="737"/>
      <c r="AC21" s="738"/>
    </row>
    <row r="22" spans="1:30" ht="26.1" customHeight="1">
      <c r="A22" s="1434"/>
      <c r="B22" s="1183" t="s">
        <v>850</v>
      </c>
      <c r="C22" s="1184"/>
      <c r="D22" s="400"/>
      <c r="E22" s="769"/>
      <c r="F22" s="769"/>
      <c r="G22" s="769"/>
      <c r="H22" s="769"/>
      <c r="I22" s="769"/>
      <c r="J22" s="769"/>
      <c r="K22" s="737" t="s">
        <v>550</v>
      </c>
      <c r="L22" s="769"/>
      <c r="M22" s="769"/>
      <c r="N22" s="769"/>
      <c r="O22" s="769"/>
      <c r="P22" s="769"/>
      <c r="Q22" s="737" t="s">
        <v>708</v>
      </c>
      <c r="R22" s="737"/>
      <c r="S22" s="737"/>
      <c r="T22" s="737"/>
      <c r="U22" s="737"/>
      <c r="V22" s="737"/>
      <c r="W22" s="737"/>
      <c r="X22" s="737"/>
      <c r="Y22" s="737"/>
      <c r="Z22" s="737"/>
      <c r="AA22" s="737"/>
      <c r="AB22" s="737"/>
      <c r="AC22" s="738"/>
      <c r="AD22" s="371"/>
    </row>
    <row r="23" spans="1:30" ht="26.1" customHeight="1">
      <c r="A23" s="1434"/>
      <c r="B23" s="1183" t="s">
        <v>851</v>
      </c>
      <c r="C23" s="1184"/>
      <c r="D23" s="400"/>
      <c r="E23" s="767"/>
      <c r="F23" s="767"/>
      <c r="G23" s="767"/>
      <c r="H23" s="767"/>
      <c r="I23" s="767"/>
      <c r="J23" s="737" t="s">
        <v>197</v>
      </c>
      <c r="K23" s="1430"/>
      <c r="L23" s="1430"/>
      <c r="M23" s="1430"/>
      <c r="N23" s="1430"/>
      <c r="O23" s="1430"/>
      <c r="P23" s="1430"/>
      <c r="Q23" s="1430"/>
      <c r="R23" s="1430"/>
      <c r="S23" s="1430"/>
      <c r="T23" s="1430"/>
      <c r="U23" s="1430"/>
      <c r="V23" s="1430"/>
      <c r="W23" s="1430"/>
      <c r="X23" s="1430" t="s">
        <v>871</v>
      </c>
      <c r="Y23" s="1430"/>
      <c r="Z23" s="1430"/>
      <c r="AA23" s="1430"/>
      <c r="AB23" s="737" t="s">
        <v>198</v>
      </c>
      <c r="AC23" s="738"/>
      <c r="AD23" s="632"/>
    </row>
    <row r="24" spans="1:30" ht="26.1" customHeight="1">
      <c r="A24" s="1434"/>
      <c r="B24" s="1077" t="s">
        <v>852</v>
      </c>
      <c r="C24" s="1431"/>
      <c r="D24" s="400"/>
      <c r="E24" s="767"/>
      <c r="F24" s="767"/>
      <c r="G24" s="767"/>
      <c r="H24" s="767"/>
      <c r="I24" s="767"/>
      <c r="J24" s="737"/>
      <c r="K24" s="735"/>
      <c r="L24" s="737"/>
      <c r="M24" s="737"/>
      <c r="N24" s="737"/>
      <c r="O24" s="737"/>
      <c r="P24" s="737"/>
      <c r="Q24" s="737"/>
      <c r="R24" s="737"/>
      <c r="S24" s="737"/>
      <c r="T24" s="737"/>
      <c r="U24" s="737"/>
      <c r="V24" s="737"/>
      <c r="W24" s="737"/>
      <c r="X24" s="737"/>
      <c r="Y24" s="737"/>
      <c r="Z24" s="737"/>
      <c r="AA24" s="737"/>
      <c r="AB24" s="737"/>
      <c r="AC24" s="738"/>
      <c r="AD24" s="632"/>
    </row>
    <row r="25" spans="1:30" ht="26.1" customHeight="1">
      <c r="A25" s="1434"/>
      <c r="B25" s="1077" t="s">
        <v>853</v>
      </c>
      <c r="C25" s="1431"/>
      <c r="D25" s="411"/>
      <c r="E25" s="767"/>
      <c r="F25" s="767"/>
      <c r="G25" s="767"/>
      <c r="H25" s="767"/>
      <c r="I25" s="767"/>
      <c r="J25" s="737" t="s">
        <v>197</v>
      </c>
      <c r="K25" s="1103"/>
      <c r="L25" s="1103"/>
      <c r="M25" s="1103"/>
      <c r="N25" s="1103"/>
      <c r="O25" s="1103"/>
      <c r="P25" s="1103"/>
      <c r="Q25" s="1103"/>
      <c r="R25" s="1103"/>
      <c r="S25" s="1103"/>
      <c r="T25" s="1103"/>
      <c r="U25" s="1103"/>
      <c r="V25" s="745" t="s">
        <v>875</v>
      </c>
      <c r="W25" s="745"/>
      <c r="X25" s="745"/>
      <c r="Y25" s="745"/>
      <c r="Z25" s="745"/>
      <c r="AA25" s="745"/>
      <c r="AB25" s="737" t="s">
        <v>198</v>
      </c>
      <c r="AC25" s="743"/>
      <c r="AD25" s="639"/>
    </row>
    <row r="26" spans="1:30" ht="26.1" customHeight="1" thickBot="1">
      <c r="A26" s="1435"/>
      <c r="B26" s="1065" t="s">
        <v>854</v>
      </c>
      <c r="C26" s="1066"/>
      <c r="D26" s="447"/>
      <c r="E26" s="767"/>
      <c r="F26" s="767"/>
      <c r="G26" s="767"/>
      <c r="H26" s="767"/>
      <c r="I26" s="767"/>
      <c r="J26" s="371" t="s">
        <v>197</v>
      </c>
      <c r="K26" s="1438"/>
      <c r="L26" s="1438"/>
      <c r="M26" s="1438"/>
      <c r="N26" s="1438"/>
      <c r="O26" s="1438"/>
      <c r="P26" s="1438"/>
      <c r="Q26" s="1438"/>
      <c r="R26" s="1438"/>
      <c r="S26" s="1438"/>
      <c r="T26" s="1438"/>
      <c r="U26" s="1438"/>
      <c r="V26" s="746" t="s">
        <v>875</v>
      </c>
      <c r="W26" s="746"/>
      <c r="X26" s="746"/>
      <c r="Y26" s="746"/>
      <c r="Z26" s="746"/>
      <c r="AA26" s="746"/>
      <c r="AB26" s="371" t="s">
        <v>198</v>
      </c>
      <c r="AC26" s="744"/>
      <c r="AD26" s="639"/>
    </row>
    <row r="27" spans="1:30" ht="15" customHeight="1" thickTop="1">
      <c r="A27" s="790" t="s">
        <v>235</v>
      </c>
      <c r="B27" s="791"/>
      <c r="C27" s="791"/>
      <c r="D27" s="791"/>
      <c r="E27" s="791"/>
      <c r="F27" s="791"/>
      <c r="G27" s="791"/>
      <c r="H27" s="791"/>
      <c r="I27" s="791"/>
      <c r="J27" s="791"/>
      <c r="K27" s="791"/>
      <c r="L27" s="791"/>
      <c r="M27" s="791"/>
      <c r="N27" s="791"/>
      <c r="O27" s="791"/>
      <c r="P27" s="791"/>
      <c r="Q27" s="791"/>
      <c r="R27" s="791"/>
      <c r="S27" s="791"/>
      <c r="T27" s="791"/>
      <c r="U27" s="791"/>
      <c r="V27" s="791"/>
      <c r="W27" s="791"/>
      <c r="X27" s="791"/>
      <c r="Y27" s="791"/>
      <c r="Z27" s="791"/>
      <c r="AA27" s="791"/>
      <c r="AB27" s="791"/>
      <c r="AC27" s="792"/>
      <c r="AD27" s="472"/>
    </row>
    <row r="28" spans="1:30" ht="95.25" customHeight="1" thickBot="1">
      <c r="A28" s="1218"/>
      <c r="B28" s="1219"/>
      <c r="C28" s="1219"/>
      <c r="D28" s="1219"/>
      <c r="E28" s="1219"/>
      <c r="F28" s="1219"/>
      <c r="G28" s="1219"/>
      <c r="H28" s="1219"/>
      <c r="I28" s="1219"/>
      <c r="J28" s="1219"/>
      <c r="K28" s="1219"/>
      <c r="L28" s="1219"/>
      <c r="M28" s="1219"/>
      <c r="N28" s="1219"/>
      <c r="O28" s="1219"/>
      <c r="P28" s="1219"/>
      <c r="Q28" s="1219"/>
      <c r="R28" s="1219"/>
      <c r="S28" s="1219"/>
      <c r="T28" s="1219"/>
      <c r="U28" s="1219"/>
      <c r="V28" s="1219"/>
      <c r="W28" s="1219"/>
      <c r="X28" s="1219"/>
      <c r="Y28" s="1219"/>
      <c r="Z28" s="1219"/>
      <c r="AA28" s="1219"/>
      <c r="AB28" s="1219"/>
      <c r="AC28" s="1220"/>
      <c r="AD28" s="376"/>
    </row>
    <row r="29" spans="1:30" ht="13.5" customHeight="1">
      <c r="A29" s="1076" t="s">
        <v>239</v>
      </c>
      <c r="B29" s="1076"/>
      <c r="C29" s="1076"/>
      <c r="D29" s="1076"/>
      <c r="E29" s="1076"/>
      <c r="F29" s="1076"/>
      <c r="G29" s="1076"/>
      <c r="H29" s="1076"/>
      <c r="I29" s="1076"/>
      <c r="J29" s="1076"/>
      <c r="K29" s="1076"/>
      <c r="L29" s="1076"/>
      <c r="M29" s="1076"/>
      <c r="N29" s="1076"/>
      <c r="O29" s="1076"/>
      <c r="P29" s="1076"/>
      <c r="Q29" s="1076"/>
      <c r="R29" s="1076"/>
      <c r="S29" s="1076"/>
      <c r="T29" s="1076"/>
      <c r="U29" s="1076"/>
      <c r="V29" s="1076"/>
      <c r="W29" s="1076"/>
      <c r="X29" s="1076"/>
      <c r="Y29" s="1076"/>
      <c r="Z29" s="1076"/>
      <c r="AA29" s="1076"/>
      <c r="AB29" s="1076"/>
      <c r="AC29" s="1076"/>
      <c r="AD29" s="380"/>
    </row>
    <row r="30" spans="1:30">
      <c r="A30" s="773" t="s">
        <v>240</v>
      </c>
      <c r="B30" s="773"/>
      <c r="C30" s="773"/>
      <c r="D30" s="773"/>
      <c r="E30" s="773"/>
      <c r="F30" s="773"/>
      <c r="G30" s="773"/>
      <c r="H30" s="773"/>
      <c r="I30" s="773"/>
      <c r="J30" s="773"/>
      <c r="K30" s="773"/>
      <c r="L30" s="773"/>
      <c r="M30" s="773"/>
      <c r="N30" s="773"/>
      <c r="O30" s="773"/>
      <c r="P30" s="773"/>
      <c r="Q30" s="773"/>
      <c r="R30" s="773"/>
      <c r="S30" s="773"/>
      <c r="T30" s="773"/>
      <c r="U30" s="773"/>
      <c r="V30" s="773"/>
      <c r="W30" s="773"/>
      <c r="X30" s="773"/>
      <c r="Y30" s="773"/>
      <c r="Z30" s="773"/>
      <c r="AA30" s="773"/>
      <c r="AB30" s="773"/>
      <c r="AC30" s="773"/>
    </row>
  </sheetData>
  <sheetProtection selectLockedCells="1" selectUnlockedCells="1"/>
  <mergeCells count="78">
    <mergeCell ref="K25:U25"/>
    <mergeCell ref="A30:AC30"/>
    <mergeCell ref="B26:C26"/>
    <mergeCell ref="E26:I26"/>
    <mergeCell ref="K26:U26"/>
    <mergeCell ref="A27:AC27"/>
    <mergeCell ref="A28:AC28"/>
    <mergeCell ref="A29:AC29"/>
    <mergeCell ref="A20:C20"/>
    <mergeCell ref="D20:AC20"/>
    <mergeCell ref="A21:A26"/>
    <mergeCell ref="B21:C21"/>
    <mergeCell ref="E21:J21"/>
    <mergeCell ref="B22:C22"/>
    <mergeCell ref="E22:J22"/>
    <mergeCell ref="L22:P22"/>
    <mergeCell ref="B23:C23"/>
    <mergeCell ref="E23:I23"/>
    <mergeCell ref="K23:W23"/>
    <mergeCell ref="X23:AA23"/>
    <mergeCell ref="B24:C24"/>
    <mergeCell ref="E24:I24"/>
    <mergeCell ref="B25:C25"/>
    <mergeCell ref="E25:I25"/>
    <mergeCell ref="O16:P16"/>
    <mergeCell ref="R16:S16"/>
    <mergeCell ref="U16:V16"/>
    <mergeCell ref="U18:V18"/>
    <mergeCell ref="F17:G17"/>
    <mergeCell ref="I17:J17"/>
    <mergeCell ref="L17:M17"/>
    <mergeCell ref="O17:P17"/>
    <mergeCell ref="R17:S17"/>
    <mergeCell ref="U17:V17"/>
    <mergeCell ref="F18:G18"/>
    <mergeCell ref="I18:J18"/>
    <mergeCell ref="L18:M18"/>
    <mergeCell ref="O18:P18"/>
    <mergeCell ref="R18:S18"/>
    <mergeCell ref="A11:U11"/>
    <mergeCell ref="V11:AC11"/>
    <mergeCell ref="A12:C12"/>
    <mergeCell ref="D12:AC12"/>
    <mergeCell ref="A13:C13"/>
    <mergeCell ref="D13:W13"/>
    <mergeCell ref="X13:AC19"/>
    <mergeCell ref="A14:C19"/>
    <mergeCell ref="E14:F14"/>
    <mergeCell ref="H14:P14"/>
    <mergeCell ref="E15:J15"/>
    <mergeCell ref="K15:P15"/>
    <mergeCell ref="Q15:V15"/>
    <mergeCell ref="F16:G16"/>
    <mergeCell ref="I16:J16"/>
    <mergeCell ref="L16:M16"/>
    <mergeCell ref="X7:AC8"/>
    <mergeCell ref="AD7:AD8"/>
    <mergeCell ref="A9:C9"/>
    <mergeCell ref="D9:AC9"/>
    <mergeCell ref="A10:C10"/>
    <mergeCell ref="D10:J10"/>
    <mergeCell ref="K10:N10"/>
    <mergeCell ref="O10:U10"/>
    <mergeCell ref="V10:AC10"/>
    <mergeCell ref="A7:C8"/>
    <mergeCell ref="D7:O8"/>
    <mergeCell ref="P7:P8"/>
    <mergeCell ref="Q7:R8"/>
    <mergeCell ref="S7:T8"/>
    <mergeCell ref="U7:W8"/>
    <mergeCell ref="A2:AC2"/>
    <mergeCell ref="Z4:AB4"/>
    <mergeCell ref="A5:C5"/>
    <mergeCell ref="D5:AC5"/>
    <mergeCell ref="A6:C6"/>
    <mergeCell ref="D6:N6"/>
    <mergeCell ref="O6:T6"/>
    <mergeCell ref="U6:AC6"/>
  </mergeCells>
  <phoneticPr fontId="1"/>
  <printOptions horizontalCentered="1" verticalCentered="1"/>
  <pageMargins left="0.23622047244094491" right="0.23622047244094491" top="0.74803149606299213" bottom="0.74803149606299213" header="0.31496062992125984" footer="0.31496062992125984"/>
  <pageSetup paperSize="9" orientation="portrait" verticalDpi="300" r:id="rId1"/>
  <legacyDrawing r:id="rId2"/>
  <extLst>
    <ext xmlns:x14="http://schemas.microsoft.com/office/spreadsheetml/2009/9/main" uri="{CCE6A557-97BC-4b89-ADB6-D9C93CAAB3DF}">
      <x14:dataValidations xmlns:xm="http://schemas.microsoft.com/office/excel/2006/main" count="8">
        <x14:dataValidation type="list" allowBlank="1" showInputMessage="1" showErrorMessage="1">
          <x14:formula1>
            <xm:f>選択リスト!$D$3:$D$7</xm:f>
          </x14:formula1>
          <xm:sqref>X7:AC8</xm:sqref>
        </x14:dataValidation>
        <x14:dataValidation type="list" allowBlank="1" showInputMessage="1" showErrorMessage="1">
          <x14:formula1>
            <xm:f>選択リスト!$AD$3:$AD$6</xm:f>
          </x14:formula1>
          <xm:sqref>K26:U26</xm:sqref>
        </x14:dataValidation>
        <x14:dataValidation type="list" allowBlank="1" showInputMessage="1" showErrorMessage="1">
          <x14:formula1>
            <xm:f>選択リスト!$AC$3:$AC$6</xm:f>
          </x14:formula1>
          <xm:sqref>K25:U25</xm:sqref>
        </x14:dataValidation>
        <x14:dataValidation type="list" allowBlank="1" showInputMessage="1" showErrorMessage="1">
          <x14:formula1>
            <xm:f>選択リスト!$AB$3:$AB$11</xm:f>
          </x14:formula1>
          <xm:sqref>K23:W23</xm:sqref>
        </x14:dataValidation>
        <x14:dataValidation type="list" allowBlank="1" showInputMessage="1" showErrorMessage="1">
          <x14:formula1>
            <xm:f>選択リスト!$AA$3:$AA$5</xm:f>
          </x14:formula1>
          <xm:sqref>E23:I26</xm:sqref>
        </x14:dataValidation>
        <x14:dataValidation type="list" allowBlank="1" showInputMessage="1" showErrorMessage="1">
          <x14:formula1>
            <xm:f>選択リスト!$Z$3:$Z$5</xm:f>
          </x14:formula1>
          <xm:sqref>D13:W13</xm:sqref>
        </x14:dataValidation>
        <x14:dataValidation type="list" allowBlank="1" showInputMessage="1" showErrorMessage="1">
          <x14:formula1>
            <xm:f>選択リスト!$T$3:$T$5</xm:f>
          </x14:formula1>
          <xm:sqref>V11:AC11 D12:AC12</xm:sqref>
        </x14:dataValidation>
        <x14:dataValidation type="list" allowBlank="1" showInputMessage="1" showErrorMessage="1">
          <x14:formula1>
            <xm:f>選択リスト!$C$3:$C$10</xm:f>
          </x14:formula1>
          <xm:sqref>Q7:R8</xm:sqref>
        </x14:dataValidation>
      </x14:dataValidations>
    </ext>
  </extLst>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AF22"/>
  <sheetViews>
    <sheetView zoomScale="120" zoomScaleNormal="120" workbookViewId="0">
      <selection activeCell="C16" sqref="C16"/>
    </sheetView>
  </sheetViews>
  <sheetFormatPr defaultRowHeight="11.25"/>
  <cols>
    <col min="1" max="1" width="3.75" style="1" bestFit="1" customWidth="1"/>
    <col min="2" max="2" width="15.625" style="16" customWidth="1"/>
    <col min="3" max="3" width="9" style="61" bestFit="1" customWidth="1"/>
    <col min="4" max="4" width="5" style="11" bestFit="1" customWidth="1"/>
    <col min="5" max="5" width="6" style="31" bestFit="1" customWidth="1"/>
    <col min="6" max="6" width="10.625" style="11" customWidth="1"/>
    <col min="7" max="7" width="5.625" style="11" customWidth="1"/>
    <col min="8" max="8" width="12.625" style="16" customWidth="1"/>
    <col min="9" max="9" width="5.625" style="17" customWidth="1"/>
    <col min="10" max="10" width="5.625" style="10" customWidth="1"/>
    <col min="11" max="12" width="5.625" style="17" customWidth="1"/>
    <col min="13" max="13" width="5.625" style="32" customWidth="1"/>
    <col min="14" max="15" width="5.625" style="11" customWidth="1"/>
    <col min="16" max="17" width="5.625" style="33" customWidth="1"/>
    <col min="18" max="18" width="5.625" style="17" customWidth="1"/>
    <col min="19" max="19" width="5.625" style="32" customWidth="1"/>
    <col min="20" max="20" width="12.625" style="16" customWidth="1"/>
    <col min="21" max="21" width="5.625" style="17" customWidth="1"/>
    <col min="22" max="22" width="5.625" style="10" customWidth="1"/>
    <col min="23" max="24" width="5.625" style="17" customWidth="1"/>
    <col min="25" max="25" width="5.625" style="32" customWidth="1"/>
    <col min="26" max="27" width="5.625" style="11" customWidth="1"/>
    <col min="28" max="29" width="5.625" style="33" customWidth="1"/>
    <col min="30" max="30" width="5.625" style="17" customWidth="1"/>
    <col min="31" max="31" width="5.625" style="32" customWidth="1"/>
    <col min="32" max="32" width="70.625" style="32" customWidth="1"/>
    <col min="33" max="16384" width="9" style="15"/>
  </cols>
  <sheetData>
    <row r="1" spans="1:32" s="9" customFormat="1" ht="17.25">
      <c r="A1" s="1"/>
      <c r="B1" s="21" t="s">
        <v>808</v>
      </c>
      <c r="C1" s="22"/>
      <c r="D1" s="5"/>
      <c r="E1" s="23"/>
      <c r="F1" s="5"/>
      <c r="G1" s="5"/>
      <c r="H1" s="21"/>
      <c r="I1" s="7"/>
      <c r="J1" s="4"/>
      <c r="K1" s="7"/>
      <c r="L1" s="7"/>
      <c r="M1" s="24"/>
      <c r="N1" s="5"/>
      <c r="O1" s="5"/>
      <c r="P1" s="25"/>
      <c r="Q1" s="25"/>
      <c r="R1" s="7"/>
      <c r="S1" s="24"/>
      <c r="T1" s="21"/>
      <c r="U1" s="7"/>
      <c r="V1" s="4"/>
      <c r="W1" s="7"/>
      <c r="X1" s="7"/>
      <c r="Y1" s="24"/>
      <c r="Z1" s="5"/>
      <c r="AA1" s="5"/>
      <c r="AB1" s="25"/>
      <c r="AC1" s="25"/>
      <c r="AD1" s="7"/>
      <c r="AE1" s="24"/>
      <c r="AF1" s="24"/>
    </row>
    <row r="2" spans="1:32" s="10" customFormat="1" ht="17.100000000000001" customHeight="1" thickBot="1">
      <c r="A2" s="17"/>
      <c r="C2" s="26"/>
      <c r="D2" s="11"/>
      <c r="E2" s="27"/>
      <c r="F2" s="11"/>
      <c r="G2" s="11"/>
      <c r="M2" s="28"/>
      <c r="N2" s="11"/>
      <c r="O2" s="11"/>
      <c r="P2" s="29"/>
      <c r="Q2" s="29"/>
      <c r="S2" s="28"/>
      <c r="Y2" s="28"/>
      <c r="Z2" s="11"/>
      <c r="AA2" s="11"/>
      <c r="AB2" s="29"/>
      <c r="AC2" s="29"/>
      <c r="AE2" s="28"/>
      <c r="AF2" s="28"/>
    </row>
    <row r="3" spans="1:32" s="10" customFormat="1" ht="17.100000000000001" customHeight="1">
      <c r="A3" s="1"/>
      <c r="B3" s="1475" t="s">
        <v>0</v>
      </c>
      <c r="C3" s="1473" t="s">
        <v>111</v>
      </c>
      <c r="D3" s="1478" t="s">
        <v>98</v>
      </c>
      <c r="E3" s="1484" t="s">
        <v>3</v>
      </c>
      <c r="F3" s="1478" t="s">
        <v>2</v>
      </c>
      <c r="G3" s="1481" t="s">
        <v>99</v>
      </c>
      <c r="H3" s="1461" t="s">
        <v>109</v>
      </c>
      <c r="I3" s="1462"/>
      <c r="J3" s="1462"/>
      <c r="K3" s="1462"/>
      <c r="L3" s="1462"/>
      <c r="M3" s="1462"/>
      <c r="N3" s="1462"/>
      <c r="O3" s="1462"/>
      <c r="P3" s="1462"/>
      <c r="Q3" s="1462"/>
      <c r="R3" s="1462"/>
      <c r="S3" s="1463"/>
      <c r="T3" s="1461" t="s">
        <v>110</v>
      </c>
      <c r="U3" s="1462"/>
      <c r="V3" s="1462"/>
      <c r="W3" s="1462"/>
      <c r="X3" s="1462"/>
      <c r="Y3" s="1462"/>
      <c r="Z3" s="1462"/>
      <c r="AA3" s="1462"/>
      <c r="AB3" s="1462"/>
      <c r="AC3" s="1462"/>
      <c r="AD3" s="1462"/>
      <c r="AE3" s="1463"/>
      <c r="AF3" s="1467" t="s">
        <v>95</v>
      </c>
    </row>
    <row r="4" spans="1:32" s="10" customFormat="1" ht="17.100000000000001" customHeight="1">
      <c r="A4" s="1"/>
      <c r="B4" s="1476"/>
      <c r="C4" s="1474"/>
      <c r="D4" s="1479"/>
      <c r="E4" s="1479"/>
      <c r="F4" s="1483"/>
      <c r="G4" s="1482"/>
      <c r="H4" s="1464" t="s">
        <v>1</v>
      </c>
      <c r="I4" s="1458" t="s">
        <v>6</v>
      </c>
      <c r="J4" s="1458" t="s">
        <v>7</v>
      </c>
      <c r="K4" s="1458" t="s">
        <v>8</v>
      </c>
      <c r="L4" s="1458" t="s">
        <v>9</v>
      </c>
      <c r="M4" s="1460" t="s">
        <v>10</v>
      </c>
      <c r="N4" s="1458" t="s">
        <v>38</v>
      </c>
      <c r="O4" s="1458" t="s">
        <v>39</v>
      </c>
      <c r="P4" s="1470" t="s">
        <v>11</v>
      </c>
      <c r="Q4" s="1470" t="s">
        <v>12</v>
      </c>
      <c r="R4" s="1458" t="s">
        <v>13</v>
      </c>
      <c r="S4" s="1471" t="s">
        <v>106</v>
      </c>
      <c r="T4" s="1464" t="s">
        <v>1</v>
      </c>
      <c r="U4" s="1458" t="s">
        <v>6</v>
      </c>
      <c r="V4" s="1458" t="s">
        <v>7</v>
      </c>
      <c r="W4" s="1458" t="s">
        <v>8</v>
      </c>
      <c r="X4" s="1458" t="s">
        <v>9</v>
      </c>
      <c r="Y4" s="1460" t="s">
        <v>10</v>
      </c>
      <c r="Z4" s="1458" t="s">
        <v>38</v>
      </c>
      <c r="AA4" s="1458" t="s">
        <v>39</v>
      </c>
      <c r="AB4" s="1470" t="s">
        <v>11</v>
      </c>
      <c r="AC4" s="1470" t="s">
        <v>12</v>
      </c>
      <c r="AD4" s="1458" t="s">
        <v>13</v>
      </c>
      <c r="AE4" s="1471" t="s">
        <v>4</v>
      </c>
      <c r="AF4" s="1468"/>
    </row>
    <row r="5" spans="1:32" s="10" customFormat="1" ht="17.100000000000001" customHeight="1">
      <c r="A5" s="1"/>
      <c r="B5" s="1476"/>
      <c r="C5" s="1474"/>
      <c r="D5" s="1479"/>
      <c r="E5" s="1480"/>
      <c r="F5" s="1483"/>
      <c r="G5" s="1482"/>
      <c r="H5" s="1465"/>
      <c r="I5" s="1459"/>
      <c r="J5" s="1459"/>
      <c r="K5" s="1459"/>
      <c r="L5" s="1459"/>
      <c r="M5" s="1459"/>
      <c r="N5" s="1459"/>
      <c r="O5" s="1459"/>
      <c r="P5" s="1459"/>
      <c r="Q5" s="1459"/>
      <c r="R5" s="1459"/>
      <c r="S5" s="1472"/>
      <c r="T5" s="1465"/>
      <c r="U5" s="1459"/>
      <c r="V5" s="1459"/>
      <c r="W5" s="1459"/>
      <c r="X5" s="1459"/>
      <c r="Y5" s="1459"/>
      <c r="Z5" s="1459"/>
      <c r="AA5" s="1459"/>
      <c r="AB5" s="1459"/>
      <c r="AC5" s="1459"/>
      <c r="AD5" s="1459"/>
      <c r="AE5" s="1472"/>
      <c r="AF5" s="1468"/>
    </row>
    <row r="6" spans="1:32" s="10" customFormat="1" ht="17.100000000000001" customHeight="1">
      <c r="A6" s="1"/>
      <c r="B6" s="1477"/>
      <c r="C6" s="1466"/>
      <c r="D6" s="1480"/>
      <c r="E6" s="30" t="s">
        <v>14</v>
      </c>
      <c r="F6" s="1459"/>
      <c r="G6" s="1472"/>
      <c r="H6" s="1466"/>
      <c r="I6" s="59" t="s">
        <v>15</v>
      </c>
      <c r="J6" s="59"/>
      <c r="K6" s="59" t="s">
        <v>16</v>
      </c>
      <c r="L6" s="59" t="s">
        <v>16</v>
      </c>
      <c r="M6" s="89"/>
      <c r="N6" s="59"/>
      <c r="O6" s="59"/>
      <c r="P6" s="90" t="s">
        <v>17</v>
      </c>
      <c r="Q6" s="90" t="s">
        <v>17</v>
      </c>
      <c r="R6" s="59" t="s">
        <v>16</v>
      </c>
      <c r="S6" s="98" t="s">
        <v>14</v>
      </c>
      <c r="T6" s="1466"/>
      <c r="U6" s="59" t="s">
        <v>15</v>
      </c>
      <c r="V6" s="59"/>
      <c r="W6" s="59" t="s">
        <v>16</v>
      </c>
      <c r="X6" s="59" t="s">
        <v>16</v>
      </c>
      <c r="Y6" s="89"/>
      <c r="Z6" s="59"/>
      <c r="AA6" s="59"/>
      <c r="AB6" s="90" t="s">
        <v>17</v>
      </c>
      <c r="AC6" s="90" t="s">
        <v>17</v>
      </c>
      <c r="AD6" s="59" t="s">
        <v>16</v>
      </c>
      <c r="AE6" s="98" t="s">
        <v>14</v>
      </c>
      <c r="AF6" s="1468"/>
    </row>
    <row r="7" spans="1:32" ht="17.100000000000001" customHeight="1">
      <c r="B7" s="218" t="s">
        <v>22</v>
      </c>
      <c r="C7" s="219"/>
      <c r="D7" s="220"/>
      <c r="E7" s="221"/>
      <c r="F7" s="220"/>
      <c r="G7" s="222"/>
      <c r="H7" s="223"/>
      <c r="I7" s="220" t="s">
        <v>23</v>
      </c>
      <c r="J7" s="220" t="s">
        <v>21</v>
      </c>
      <c r="K7" s="220" t="s">
        <v>100</v>
      </c>
      <c r="L7" s="220" t="s">
        <v>101</v>
      </c>
      <c r="M7" s="224" t="s">
        <v>40</v>
      </c>
      <c r="N7" s="220"/>
      <c r="O7" s="220"/>
      <c r="P7" s="225" t="s">
        <v>102</v>
      </c>
      <c r="Q7" s="225" t="s">
        <v>103</v>
      </c>
      <c r="R7" s="220" t="s">
        <v>104</v>
      </c>
      <c r="S7" s="226"/>
      <c r="T7" s="223"/>
      <c r="U7" s="220" t="s">
        <v>23</v>
      </c>
      <c r="V7" s="220" t="s">
        <v>21</v>
      </c>
      <c r="W7" s="220" t="s">
        <v>100</v>
      </c>
      <c r="X7" s="220" t="s">
        <v>101</v>
      </c>
      <c r="Y7" s="224" t="s">
        <v>40</v>
      </c>
      <c r="Z7" s="220"/>
      <c r="AA7" s="220"/>
      <c r="AB7" s="225" t="s">
        <v>102</v>
      </c>
      <c r="AC7" s="225" t="s">
        <v>103</v>
      </c>
      <c r="AD7" s="220" t="s">
        <v>104</v>
      </c>
      <c r="AE7" s="226"/>
      <c r="AF7" s="1469"/>
    </row>
    <row r="8" spans="1:32" ht="17.100000000000001" customHeight="1">
      <c r="B8" s="204" t="s">
        <v>105</v>
      </c>
      <c r="C8" s="205"/>
      <c r="D8" s="206"/>
      <c r="E8" s="207">
        <f>COUNTA(E15:E15)</f>
        <v>1</v>
      </c>
      <c r="F8" s="207"/>
      <c r="G8" s="208"/>
      <c r="H8" s="209"/>
      <c r="I8" s="207">
        <f t="shared" ref="I8:R8" si="0">COUNTA(I15:I15)</f>
        <v>1</v>
      </c>
      <c r="J8" s="207">
        <f t="shared" si="0"/>
        <v>1</v>
      </c>
      <c r="K8" s="207">
        <f t="shared" si="0"/>
        <v>1</v>
      </c>
      <c r="L8" s="207">
        <f t="shared" si="0"/>
        <v>1</v>
      </c>
      <c r="M8" s="207">
        <f t="shared" si="0"/>
        <v>1</v>
      </c>
      <c r="N8" s="207">
        <f t="shared" si="0"/>
        <v>1</v>
      </c>
      <c r="O8" s="207">
        <f t="shared" si="0"/>
        <v>1</v>
      </c>
      <c r="P8" s="207">
        <f t="shared" si="0"/>
        <v>1</v>
      </c>
      <c r="Q8" s="207">
        <f t="shared" si="0"/>
        <v>1</v>
      </c>
      <c r="R8" s="207">
        <f t="shared" si="0"/>
        <v>1</v>
      </c>
      <c r="S8" s="208"/>
      <c r="T8" s="209"/>
      <c r="U8" s="207">
        <f t="shared" ref="U8:AD8" si="1">COUNTA(U15:U15)</f>
        <v>1</v>
      </c>
      <c r="V8" s="207">
        <f t="shared" si="1"/>
        <v>1</v>
      </c>
      <c r="W8" s="207">
        <f t="shared" si="1"/>
        <v>1</v>
      </c>
      <c r="X8" s="207">
        <f t="shared" si="1"/>
        <v>1</v>
      </c>
      <c r="Y8" s="207">
        <f t="shared" si="1"/>
        <v>1</v>
      </c>
      <c r="Z8" s="207">
        <f t="shared" si="1"/>
        <v>1</v>
      </c>
      <c r="AA8" s="207">
        <f t="shared" si="1"/>
        <v>1</v>
      </c>
      <c r="AB8" s="207">
        <f t="shared" si="1"/>
        <v>1</v>
      </c>
      <c r="AC8" s="207">
        <f t="shared" si="1"/>
        <v>1</v>
      </c>
      <c r="AD8" s="207">
        <f t="shared" si="1"/>
        <v>1</v>
      </c>
      <c r="AE8" s="208"/>
      <c r="AF8" s="144"/>
    </row>
    <row r="9" spans="1:32" ht="17.100000000000001" customHeight="1">
      <c r="B9" s="204" t="s">
        <v>19</v>
      </c>
      <c r="C9" s="205"/>
      <c r="D9" s="206"/>
      <c r="E9" s="207"/>
      <c r="F9" s="207"/>
      <c r="G9" s="208"/>
      <c r="H9" s="209"/>
      <c r="I9" s="207">
        <f>COUNTIF(I15:I15,"&gt;100")</f>
        <v>0</v>
      </c>
      <c r="J9" s="207">
        <f>COUNTIF(J15:J15,"＋")</f>
        <v>0</v>
      </c>
      <c r="K9" s="207">
        <f>COUNTIF(K15:K15,"&gt;200")</f>
        <v>0</v>
      </c>
      <c r="L9" s="207">
        <f>COUNTIF(L15:L15,"&gt;3")</f>
        <v>0</v>
      </c>
      <c r="M9" s="207">
        <f>COUNTIF(M15:M15,"&gt;8.6")+COUNTIF(M15:M15,"&lt;5.8")</f>
        <v>0</v>
      </c>
      <c r="N9" s="207"/>
      <c r="O9" s="207"/>
      <c r="P9" s="207">
        <f>COUNTIF(P15:P15,"&gt;5")</f>
        <v>0</v>
      </c>
      <c r="Q9" s="207">
        <f>COUNTIF(Q15:Q15,"&gt;2")</f>
        <v>0</v>
      </c>
      <c r="R9" s="210">
        <f>R8-COUNTIF(R15:R15,"&gt;=0.1")</f>
        <v>1</v>
      </c>
      <c r="S9" s="208"/>
      <c r="T9" s="209"/>
      <c r="U9" s="207">
        <f>COUNTIF(U15:U15,"&gt;100")</f>
        <v>0</v>
      </c>
      <c r="V9" s="207">
        <f>COUNTIF(V15:V15,"+")</f>
        <v>0</v>
      </c>
      <c r="W9" s="207">
        <f>COUNTIF(W15:W15,"&gt;200")</f>
        <v>0</v>
      </c>
      <c r="X9" s="207">
        <f>COUNTIF(X15:X15,"&gt;3")</f>
        <v>0</v>
      </c>
      <c r="Y9" s="207">
        <f>COUNTIF(Y15:Y15,"&gt;8.6")+COUNTIF(Y15:Y15,"&lt;5.8")</f>
        <v>0</v>
      </c>
      <c r="Z9" s="207"/>
      <c r="AA9" s="207"/>
      <c r="AB9" s="207">
        <f>COUNTIF(AB15:AB15,"&gt;5")</f>
        <v>0</v>
      </c>
      <c r="AC9" s="207">
        <f>COUNTIF(AC15:AC15,"&gt;2")</f>
        <v>0</v>
      </c>
      <c r="AD9" s="210">
        <f>AD8-COUNTIF(AD15:AD15,"&gt;=0.1")</f>
        <v>1</v>
      </c>
      <c r="AE9" s="208"/>
      <c r="AF9" s="144"/>
    </row>
    <row r="10" spans="1:32" ht="17.100000000000001" customHeight="1">
      <c r="B10" s="204" t="s">
        <v>20</v>
      </c>
      <c r="C10" s="205"/>
      <c r="D10" s="206"/>
      <c r="E10" s="207"/>
      <c r="F10" s="207"/>
      <c r="G10" s="208"/>
      <c r="H10" s="209"/>
      <c r="I10" s="211">
        <f>I9/I8*100</f>
        <v>0</v>
      </c>
      <c r="J10" s="211">
        <f>J9/J8*100</f>
        <v>0</v>
      </c>
      <c r="K10" s="211">
        <f>K9/K8*100</f>
        <v>0</v>
      </c>
      <c r="L10" s="211">
        <f>L9/L8*100</f>
        <v>0</v>
      </c>
      <c r="M10" s="211">
        <f>M9/M8*100</f>
        <v>0</v>
      </c>
      <c r="N10" s="211"/>
      <c r="O10" s="211"/>
      <c r="P10" s="211">
        <f>P9/P8*100</f>
        <v>0</v>
      </c>
      <c r="Q10" s="211">
        <f>Q9/Q8*100</f>
        <v>0</v>
      </c>
      <c r="R10" s="211">
        <f>R9/R8*100</f>
        <v>100</v>
      </c>
      <c r="S10" s="208"/>
      <c r="T10" s="209"/>
      <c r="U10" s="211">
        <f>U9/U8*100</f>
        <v>0</v>
      </c>
      <c r="V10" s="211">
        <f>V9/V8*100</f>
        <v>0</v>
      </c>
      <c r="W10" s="211">
        <f>W9/W8*100</f>
        <v>0</v>
      </c>
      <c r="X10" s="211">
        <f>X9/X8*100</f>
        <v>0</v>
      </c>
      <c r="Y10" s="211">
        <f>Y9/Y8*100</f>
        <v>0</v>
      </c>
      <c r="Z10" s="211"/>
      <c r="AA10" s="211"/>
      <c r="AB10" s="211">
        <f>AB9/AB8*100</f>
        <v>0</v>
      </c>
      <c r="AC10" s="211">
        <f>AC9/AC8*100</f>
        <v>0</v>
      </c>
      <c r="AD10" s="211">
        <f>AD9/AD8*100</f>
        <v>100</v>
      </c>
      <c r="AE10" s="208"/>
      <c r="AF10" s="144"/>
    </row>
    <row r="11" spans="1:32" ht="17.100000000000001" customHeight="1">
      <c r="B11" s="204" t="s">
        <v>44</v>
      </c>
      <c r="C11" s="205"/>
      <c r="D11" s="206"/>
      <c r="E11" s="207">
        <f>MAX(E15:E15)</f>
        <v>0</v>
      </c>
      <c r="F11" s="207"/>
      <c r="G11" s="208"/>
      <c r="H11" s="209"/>
      <c r="I11" s="211">
        <f>MAX(I15:I15)</f>
        <v>0</v>
      </c>
      <c r="J11" s="211"/>
      <c r="K11" s="211">
        <f>MAX(K15:K15)</f>
        <v>0</v>
      </c>
      <c r="L11" s="211">
        <f>MAX(L15:L15)</f>
        <v>0</v>
      </c>
      <c r="M11" s="211">
        <f>MAX(M15:M15)</f>
        <v>0</v>
      </c>
      <c r="N11" s="211"/>
      <c r="O11" s="211"/>
      <c r="P11" s="211">
        <f>MAX(P15:P15)</f>
        <v>0</v>
      </c>
      <c r="Q11" s="211">
        <f>MAX(Q15:Q15)</f>
        <v>0</v>
      </c>
      <c r="R11" s="211">
        <f>MAX(R15:R15)</f>
        <v>0</v>
      </c>
      <c r="S11" s="208">
        <f>MAX(S15:S15)</f>
        <v>0</v>
      </c>
      <c r="T11" s="209"/>
      <c r="U11" s="211">
        <f>MAX(U15:U15)</f>
        <v>0</v>
      </c>
      <c r="V11" s="211"/>
      <c r="W11" s="211">
        <f>MAX(W15:W15)</f>
        <v>0</v>
      </c>
      <c r="X11" s="211">
        <f>MAX(X15:X15)</f>
        <v>0</v>
      </c>
      <c r="Y11" s="211">
        <f>MAX(Y15:Y15)</f>
        <v>0</v>
      </c>
      <c r="Z11" s="211"/>
      <c r="AA11" s="211"/>
      <c r="AB11" s="211">
        <f>MAX(AB15:AB15)</f>
        <v>0</v>
      </c>
      <c r="AC11" s="211">
        <f>MAX(AC15:AC15)</f>
        <v>0</v>
      </c>
      <c r="AD11" s="211">
        <f>MAX(AD15:AD15)</f>
        <v>0</v>
      </c>
      <c r="AE11" s="208">
        <f>MAX(AE15:AE15)</f>
        <v>0</v>
      </c>
      <c r="AF11" s="144"/>
    </row>
    <row r="12" spans="1:32" ht="17.100000000000001" customHeight="1" thickBot="1">
      <c r="B12" s="204" t="s">
        <v>45</v>
      </c>
      <c r="C12" s="205"/>
      <c r="D12" s="206"/>
      <c r="E12" s="207">
        <f>MIN(E15:E15)</f>
        <v>0</v>
      </c>
      <c r="F12" s="207"/>
      <c r="G12" s="208"/>
      <c r="H12" s="209"/>
      <c r="I12" s="211">
        <f>MIN(I15:I15)</f>
        <v>0</v>
      </c>
      <c r="J12" s="211"/>
      <c r="K12" s="211">
        <f>MIN(K15:K15)</f>
        <v>0</v>
      </c>
      <c r="L12" s="211">
        <f>MIN(L15:L15)</f>
        <v>0</v>
      </c>
      <c r="M12" s="211">
        <f>MIN(M15:M15)</f>
        <v>0</v>
      </c>
      <c r="N12" s="211"/>
      <c r="O12" s="211"/>
      <c r="P12" s="211">
        <f>MIN(P15:P15)</f>
        <v>0</v>
      </c>
      <c r="Q12" s="211">
        <f>MIN(Q15:Q15)</f>
        <v>0</v>
      </c>
      <c r="R12" s="213">
        <f>MIN(R15:R15)</f>
        <v>0</v>
      </c>
      <c r="S12" s="208">
        <f>MIN(S15:S15)</f>
        <v>0</v>
      </c>
      <c r="T12" s="209"/>
      <c r="U12" s="211">
        <f>MIN(U15:U15)</f>
        <v>0</v>
      </c>
      <c r="V12" s="211"/>
      <c r="W12" s="211">
        <f>MIN(W15:W15)</f>
        <v>0</v>
      </c>
      <c r="X12" s="211">
        <f>MIN(X15:X15)</f>
        <v>0</v>
      </c>
      <c r="Y12" s="211">
        <f>MIN(Y15:Y15)</f>
        <v>0</v>
      </c>
      <c r="Z12" s="211"/>
      <c r="AA12" s="211"/>
      <c r="AB12" s="211">
        <f>MIN(AB15:AB15)</f>
        <v>0</v>
      </c>
      <c r="AC12" s="211">
        <f>MIN(AC15:AC15)</f>
        <v>0</v>
      </c>
      <c r="AD12" s="213">
        <f>MIN(AD15:AD15)</f>
        <v>0</v>
      </c>
      <c r="AE12" s="208">
        <f>MIN(AE15:AE15)</f>
        <v>0</v>
      </c>
      <c r="AF12" s="144"/>
    </row>
    <row r="13" spans="1:32" ht="17.100000000000001" customHeight="1" thickBot="1">
      <c r="B13" s="138" t="s">
        <v>543</v>
      </c>
      <c r="C13" s="173">
        <v>45127</v>
      </c>
      <c r="D13" s="130" t="s">
        <v>26</v>
      </c>
      <c r="E13" s="135">
        <v>23</v>
      </c>
      <c r="F13" s="130" t="s">
        <v>108</v>
      </c>
      <c r="G13" s="163" t="s">
        <v>80</v>
      </c>
      <c r="H13" s="162" t="s">
        <v>57</v>
      </c>
      <c r="I13" s="597">
        <v>0</v>
      </c>
      <c r="J13" s="135" t="s">
        <v>107</v>
      </c>
      <c r="K13" s="136">
        <v>37.299999999999997</v>
      </c>
      <c r="L13" s="136">
        <v>0.3</v>
      </c>
      <c r="M13" s="136">
        <v>6.9</v>
      </c>
      <c r="N13" s="136" t="s">
        <v>52</v>
      </c>
      <c r="O13" s="136" t="s">
        <v>52</v>
      </c>
      <c r="P13" s="130">
        <v>1</v>
      </c>
      <c r="Q13" s="136" t="s">
        <v>54</v>
      </c>
      <c r="R13" s="598">
        <v>0.2</v>
      </c>
      <c r="S13" s="149">
        <v>14</v>
      </c>
      <c r="T13" s="162" t="s">
        <v>180</v>
      </c>
      <c r="U13" s="597">
        <v>0</v>
      </c>
      <c r="V13" s="135" t="s">
        <v>107</v>
      </c>
      <c r="W13" s="136">
        <v>42.2</v>
      </c>
      <c r="X13" s="136">
        <v>0</v>
      </c>
      <c r="Y13" s="136">
        <v>7.4</v>
      </c>
      <c r="Z13" s="136" t="s">
        <v>52</v>
      </c>
      <c r="AA13" s="136" t="s">
        <v>52</v>
      </c>
      <c r="AB13" s="136" t="s">
        <v>56</v>
      </c>
      <c r="AC13" s="136" t="s">
        <v>54</v>
      </c>
      <c r="AD13" s="598">
        <v>7.0000000000000007E-2</v>
      </c>
      <c r="AE13" s="149">
        <v>15</v>
      </c>
      <c r="AF13" s="429" t="s">
        <v>544</v>
      </c>
    </row>
    <row r="14" spans="1:32" ht="17.100000000000001" customHeight="1">
      <c r="B14" s="599" t="s">
        <v>786</v>
      </c>
      <c r="C14" s="533"/>
      <c r="D14" s="534"/>
      <c r="E14" s="535"/>
      <c r="F14" s="534"/>
      <c r="G14" s="536"/>
      <c r="H14" s="537"/>
      <c r="I14" s="538"/>
      <c r="J14" s="535"/>
      <c r="K14" s="539"/>
      <c r="L14" s="539"/>
      <c r="M14" s="539"/>
      <c r="N14" s="539"/>
      <c r="O14" s="539"/>
      <c r="P14" s="534"/>
      <c r="Q14" s="539"/>
      <c r="R14" s="540"/>
      <c r="S14" s="541"/>
      <c r="T14" s="537"/>
      <c r="U14" s="538"/>
      <c r="V14" s="535"/>
      <c r="W14" s="539"/>
      <c r="X14" s="539"/>
      <c r="Y14" s="539"/>
      <c r="Z14" s="539"/>
      <c r="AA14" s="539"/>
      <c r="AB14" s="539"/>
      <c r="AC14" s="539"/>
      <c r="AD14" s="540"/>
      <c r="AE14" s="541"/>
      <c r="AF14" s="542"/>
    </row>
    <row r="15" spans="1:32" ht="17.100000000000001" customHeight="1">
      <c r="B15" s="529">
        <f>'調査票（水道水）'!D5</f>
        <v>0</v>
      </c>
      <c r="C15" s="530" t="str">
        <f>IF('調査票（水道水）'!D7="","",'調査票（水道水）'!D7)</f>
        <v/>
      </c>
      <c r="D15" s="73" t="str">
        <f>IF('調査票（水道水）'!J9="","",'調査票（水道水）'!J9)</f>
        <v/>
      </c>
      <c r="E15" s="103" t="str">
        <f>IF('調査票（水道水）'!V9="","",'調査票（水道水）'!V9)</f>
        <v/>
      </c>
      <c r="F15" s="531" t="str">
        <f>IF('調査票（水道水）'!D10="","",'調査票（水道水）'!D10)</f>
        <v/>
      </c>
      <c r="G15" s="74" t="str">
        <f>IF('調査票（水道水）'!O11="","",'調査票（水道水）'!O11)</f>
        <v/>
      </c>
      <c r="H15" s="544" t="str">
        <f>IF('調査票（水道水）'!G13="","",'調査票（水道水）'!G13)</f>
        <v/>
      </c>
      <c r="I15" s="103" t="str">
        <f>IF('調査票（水道水）'!D15="","",'調査票（水道水）'!D15)</f>
        <v/>
      </c>
      <c r="J15" s="103" t="str">
        <f>IF('調査票（水道水）'!D16="","",'調査票（水道水）'!D16)</f>
        <v/>
      </c>
      <c r="K15" s="103" t="str">
        <f>IF('調査票（水道水）'!D17="","",'調査票（水道水）'!D17)</f>
        <v/>
      </c>
      <c r="L15" s="103" t="str">
        <f>IF('調査票（水道水）'!D18="","",'調査票（水道水）'!D18)</f>
        <v>0.5未満</v>
      </c>
      <c r="M15" s="103" t="str">
        <f>IF('調査票（水道水）'!D19="","",'調査票（水道水）'!D19)</f>
        <v/>
      </c>
      <c r="N15" s="103" t="str">
        <f>IF('調査票（水道水）'!D20="","",'調査票（水道水）'!D20)</f>
        <v/>
      </c>
      <c r="O15" s="103" t="str">
        <f>IF('調査票（水道水）'!D21="","",'調査票（水道水）'!D21)</f>
        <v/>
      </c>
      <c r="P15" s="103" t="str">
        <f>IF('調査票（水道水）'!D22="","",'調査票（水道水）'!D22)</f>
        <v/>
      </c>
      <c r="Q15" s="103" t="str">
        <f>IF('調査票（水道水）'!D23="","",'調査票（水道水）'!D23)</f>
        <v/>
      </c>
      <c r="R15" s="103" t="str">
        <f>IF('調査票（水道水）'!D24="","",'調査票（水道水）'!D24)</f>
        <v/>
      </c>
      <c r="S15" s="103" t="str">
        <f>IF('調査票（水道水）'!D25="","",'調査票（水道水）'!D25)</f>
        <v/>
      </c>
      <c r="T15" s="544" t="str">
        <f>IF('調査票（水道水）'!Q13="","",'調査票（水道水）'!Q13)</f>
        <v/>
      </c>
      <c r="U15" s="103" t="str">
        <f>IF('調査票（水道水）'!N15="","",'調査票（水道水）'!N15)</f>
        <v/>
      </c>
      <c r="V15" s="103" t="str">
        <f>IF('調査票（水道水）'!N16="","",'調査票（水道水）'!N16)</f>
        <v/>
      </c>
      <c r="W15" s="103" t="str">
        <f>IF('調査票（水道水）'!N17="","",'調査票（水道水）'!N17)</f>
        <v/>
      </c>
      <c r="X15" s="103" t="str">
        <f>IF('調査票（水道水）'!N18="","",'調査票（水道水）'!N18)</f>
        <v/>
      </c>
      <c r="Y15" s="103" t="str">
        <f>IF('調査票（水道水）'!N19="","",'調査票（水道水）'!N19)</f>
        <v/>
      </c>
      <c r="Z15" s="103" t="str">
        <f>IF('調査票（水道水）'!N20="","",'調査票（水道水）'!N20)</f>
        <v/>
      </c>
      <c r="AA15" s="103" t="str">
        <f>IF('調査票（水道水）'!N21="","",'調査票（水道水）'!N21)</f>
        <v/>
      </c>
      <c r="AB15" s="103" t="str">
        <f>IF('調査票（水道水）'!N22="","",'調査票（水道水）'!N22)</f>
        <v/>
      </c>
      <c r="AC15" s="103" t="str">
        <f>IF('調査票（水道水）'!N23="","",'調査票（水道水）'!N23)</f>
        <v/>
      </c>
      <c r="AD15" s="103" t="str">
        <f>IF('調査票（水道水）'!N24="","",'調査票（水道水）'!N24)</f>
        <v/>
      </c>
      <c r="AE15" s="103" t="str">
        <f>IF('調査票（水道水）'!N25="","",'調査票（水道水）'!N25)</f>
        <v/>
      </c>
      <c r="AF15" s="532">
        <f>'調査票（水道水）'!A29</f>
        <v>0</v>
      </c>
    </row>
    <row r="16" spans="1:32" ht="17.100000000000001" customHeight="1" thickBot="1">
      <c r="B16" s="87"/>
      <c r="C16" s="188"/>
      <c r="D16" s="92"/>
      <c r="E16" s="101"/>
      <c r="F16" s="86"/>
      <c r="G16" s="168"/>
      <c r="H16" s="99"/>
      <c r="I16" s="94"/>
      <c r="J16" s="95"/>
      <c r="K16" s="96"/>
      <c r="L16" s="96"/>
      <c r="M16" s="96"/>
      <c r="N16" s="91"/>
      <c r="O16" s="91"/>
      <c r="P16" s="96"/>
      <c r="Q16" s="96"/>
      <c r="R16" s="97"/>
      <c r="S16" s="100"/>
      <c r="T16" s="99"/>
      <c r="U16" s="94"/>
      <c r="V16" s="95"/>
      <c r="W16" s="96"/>
      <c r="X16" s="96"/>
      <c r="Y16" s="96"/>
      <c r="Z16" s="91"/>
      <c r="AA16" s="91"/>
      <c r="AB16" s="96"/>
      <c r="AC16" s="96"/>
      <c r="AD16" s="97"/>
      <c r="AE16" s="100"/>
      <c r="AF16" s="424"/>
    </row>
    <row r="17" ht="17.100000000000001" customHeight="1"/>
    <row r="18" ht="17.100000000000001" customHeight="1"/>
    <row r="19" ht="17.100000000000001" customHeight="1"/>
    <row r="20" ht="17.100000000000001" customHeight="1"/>
    <row r="21" ht="17.100000000000001" customHeight="1"/>
    <row r="22" ht="17.100000000000001" customHeight="1"/>
  </sheetData>
  <mergeCells count="33">
    <mergeCell ref="C3:C6"/>
    <mergeCell ref="B3:B6"/>
    <mergeCell ref="D3:D6"/>
    <mergeCell ref="H3:S3"/>
    <mergeCell ref="H4:H6"/>
    <mergeCell ref="G3:G6"/>
    <mergeCell ref="F3:F6"/>
    <mergeCell ref="R4:R5"/>
    <mergeCell ref="S4:S5"/>
    <mergeCell ref="M4:M5"/>
    <mergeCell ref="N4:N5"/>
    <mergeCell ref="O4:O5"/>
    <mergeCell ref="P4:P5"/>
    <mergeCell ref="Q4:Q5"/>
    <mergeCell ref="E3:E5"/>
    <mergeCell ref="I4:I5"/>
    <mergeCell ref="T3:AE3"/>
    <mergeCell ref="T4:T6"/>
    <mergeCell ref="W4:W5"/>
    <mergeCell ref="X4:X5"/>
    <mergeCell ref="AF3:AF7"/>
    <mergeCell ref="U4:U5"/>
    <mergeCell ref="V4:V5"/>
    <mergeCell ref="AA4:AA5"/>
    <mergeCell ref="AB4:AB5"/>
    <mergeCell ref="AC4:AC5"/>
    <mergeCell ref="AD4:AD5"/>
    <mergeCell ref="AE4:AE5"/>
    <mergeCell ref="J4:J5"/>
    <mergeCell ref="K4:K5"/>
    <mergeCell ref="L4:L5"/>
    <mergeCell ref="Y4:Y5"/>
    <mergeCell ref="Z4:Z5"/>
  </mergeCells>
  <phoneticPr fontId="1"/>
  <conditionalFormatting sqref="I13:I14">
    <cfRule type="cellIs" dxfId="6" priority="15" operator="greaterThan">
      <formula>100</formula>
    </cfRule>
  </conditionalFormatting>
  <conditionalFormatting sqref="J13:J14">
    <cfRule type="containsText" dxfId="5" priority="14" operator="containsText" text="＋">
      <formula>NOT(ISERROR(SEARCH("＋",J13)))</formula>
    </cfRule>
  </conditionalFormatting>
  <conditionalFormatting sqref="K13:K14">
    <cfRule type="cellIs" dxfId="4" priority="13" operator="greaterThan">
      <formula>200</formula>
    </cfRule>
  </conditionalFormatting>
  <conditionalFormatting sqref="L13:L14">
    <cfRule type="cellIs" dxfId="3" priority="12" operator="greaterThan">
      <formula>3</formula>
    </cfRule>
  </conditionalFormatting>
  <conditionalFormatting sqref="M13">
    <cfRule type="cellIs" dxfId="2" priority="8" operator="notBetween">
      <formula>5.8</formula>
      <formula>8.6</formula>
    </cfRule>
  </conditionalFormatting>
  <conditionalFormatting sqref="N13:O14">
    <cfRule type="containsText" dxfId="1" priority="6" operator="containsText" text="有">
      <formula>NOT(ISERROR(SEARCH("有",N13)))</formula>
    </cfRule>
  </conditionalFormatting>
  <conditionalFormatting sqref="P13:P14">
    <cfRule type="cellIs" dxfId="0" priority="1" operator="greaterThan">
      <formula>5</formula>
    </cfRule>
  </conditionalFormatting>
  <dataValidations count="5">
    <dataValidation type="list" allowBlank="1" showInputMessage="1" showErrorMessage="1" sqref="N13:O13 Z13:AA13">
      <formula1>"有,無"</formula1>
    </dataValidation>
    <dataValidation type="list" allowBlank="1" showInputMessage="1" showErrorMessage="1" sqref="J13 V13">
      <formula1>"＋,－"</formula1>
    </dataValidation>
    <dataValidation type="list" allowBlank="1" showInputMessage="1" showErrorMessage="1" sqref="D13">
      <formula1>"晴,曇,雨,雪,ー"</formula1>
    </dataValidation>
    <dataValidation type="list" allowBlank="1" showInputMessage="1" showErrorMessage="1" sqref="F13">
      <formula1>"直結給水,専用水道,簡易専用水道,小規模貯水槽水道"</formula1>
    </dataValidation>
    <dataValidation type="list" allowBlank="1" showInputMessage="1" showErrorMessage="1" sqref="G13">
      <formula1>"適,不適"</formula1>
    </dataValidation>
  </dataValidations>
  <pageMargins left="0.19685039370078741" right="0.19685039370078741" top="0.59055118110236227" bottom="0.59055118110236227" header="0.31496062992125984" footer="0.31496062992125984"/>
  <pageSetup paperSize="9" scale="70" fitToHeight="3" orientation="landscape" r:id="rId1"/>
  <headerFooter>
    <oddFooter>&amp;C&amp;"ＭＳ ゴシック,標準"&amp;9県立飲料水　&amp;P/&amp;N&amp;R&amp;"ＭＳ ゴシック,標準"&amp;9一般社団法人長野県薬剤師会</odd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AC22"/>
  <sheetViews>
    <sheetView zoomScale="120" zoomScaleNormal="120" workbookViewId="0">
      <selection activeCell="B1" sqref="B1"/>
    </sheetView>
  </sheetViews>
  <sheetFormatPr defaultRowHeight="11.25"/>
  <cols>
    <col min="1" max="1" width="3.75" style="1" bestFit="1" customWidth="1"/>
    <col min="2" max="2" width="15.625" style="16" customWidth="1"/>
    <col min="3" max="3" width="9" style="61" bestFit="1" customWidth="1"/>
    <col min="4" max="4" width="5" style="11" bestFit="1" customWidth="1"/>
    <col min="5" max="5" width="5.625" style="11" customWidth="1"/>
    <col min="6" max="6" width="5.625" style="33" customWidth="1"/>
    <col min="7" max="7" width="10.625" style="33" customWidth="1"/>
    <col min="8" max="12" width="5.625" style="33" customWidth="1"/>
    <col min="13" max="13" width="10.625" style="33" customWidth="1"/>
    <col min="14" max="16" width="5.625" style="33" customWidth="1"/>
    <col min="17" max="17" width="5.625" style="17" customWidth="1"/>
    <col min="18" max="18" width="10.625" style="17" customWidth="1"/>
    <col min="19" max="22" width="5.625" style="17" customWidth="1"/>
    <col min="23" max="25" width="10.625" style="17" customWidth="1"/>
    <col min="26" max="26" width="10.625" style="32" customWidth="1"/>
    <col min="27" max="28" width="5.625" style="32" customWidth="1"/>
    <col min="29" max="29" width="70.625" style="32" customWidth="1"/>
    <col min="30" max="16384" width="9" style="15"/>
  </cols>
  <sheetData>
    <row r="1" spans="1:29" s="9" customFormat="1" ht="17.25">
      <c r="A1" s="1"/>
      <c r="B1" s="21" t="s">
        <v>809</v>
      </c>
      <c r="C1" s="22"/>
      <c r="D1" s="5"/>
      <c r="E1" s="5"/>
      <c r="F1" s="25"/>
      <c r="G1" s="25"/>
      <c r="H1" s="25"/>
      <c r="I1" s="25"/>
      <c r="J1" s="25"/>
      <c r="K1" s="25"/>
      <c r="L1" s="25"/>
      <c r="M1" s="25"/>
      <c r="N1" s="25"/>
      <c r="O1" s="25"/>
      <c r="P1" s="25"/>
      <c r="Q1" s="7"/>
      <c r="R1" s="7"/>
      <c r="S1" s="7"/>
      <c r="T1" s="7"/>
      <c r="U1" s="7"/>
      <c r="V1" s="7"/>
      <c r="W1" s="7"/>
      <c r="X1" s="7"/>
      <c r="Y1" s="7"/>
      <c r="Z1" s="24"/>
      <c r="AA1" s="24"/>
      <c r="AB1" s="24"/>
      <c r="AC1" s="24"/>
    </row>
    <row r="2" spans="1:29" s="10" customFormat="1" ht="17.100000000000001" customHeight="1" thickBot="1">
      <c r="A2" s="17"/>
      <c r="C2" s="26"/>
      <c r="D2" s="11"/>
      <c r="E2" s="11"/>
      <c r="F2" s="29"/>
      <c r="G2" s="29"/>
      <c r="H2" s="29"/>
      <c r="I2" s="29"/>
      <c r="J2" s="29"/>
      <c r="K2" s="29"/>
      <c r="L2" s="29"/>
      <c r="M2" s="29"/>
      <c r="N2" s="29"/>
      <c r="O2" s="29"/>
      <c r="P2" s="29"/>
      <c r="Z2" s="28"/>
      <c r="AA2" s="28"/>
      <c r="AB2" s="28"/>
      <c r="AC2" s="28"/>
    </row>
    <row r="3" spans="1:29" s="10" customFormat="1" ht="17.100000000000001" customHeight="1">
      <c r="A3" s="1"/>
      <c r="B3" s="1475" t="s">
        <v>0</v>
      </c>
      <c r="C3" s="1473" t="s">
        <v>111</v>
      </c>
      <c r="D3" s="1478" t="s">
        <v>5</v>
      </c>
      <c r="E3" s="1481" t="s">
        <v>73</v>
      </c>
      <c r="F3" s="1485" t="s">
        <v>178</v>
      </c>
      <c r="G3" s="1486"/>
      <c r="H3" s="1486"/>
      <c r="I3" s="1486"/>
      <c r="J3" s="1486"/>
      <c r="K3" s="1486"/>
      <c r="L3" s="1486"/>
      <c r="M3" s="1486"/>
      <c r="N3" s="1486"/>
      <c r="O3" s="1486"/>
      <c r="P3" s="1486"/>
      <c r="Q3" s="1486"/>
      <c r="R3" s="1486"/>
      <c r="S3" s="1486"/>
      <c r="T3" s="1486"/>
      <c r="U3" s="1486"/>
      <c r="V3" s="1486"/>
      <c r="W3" s="1486"/>
      <c r="X3" s="1486"/>
      <c r="Y3" s="1486"/>
      <c r="Z3" s="1486"/>
      <c r="AA3" s="1487"/>
      <c r="AB3" s="1488"/>
      <c r="AC3" s="1467" t="s">
        <v>95</v>
      </c>
    </row>
    <row r="4" spans="1:29" s="10" customFormat="1" ht="17.100000000000001" customHeight="1">
      <c r="A4" s="1"/>
      <c r="B4" s="1476"/>
      <c r="C4" s="1474"/>
      <c r="D4" s="1479"/>
      <c r="E4" s="1482"/>
      <c r="F4" s="1489" t="s">
        <v>73</v>
      </c>
      <c r="G4" s="1492" t="s">
        <v>179</v>
      </c>
      <c r="H4" s="1504"/>
      <c r="I4" s="1504"/>
      <c r="J4" s="1504"/>
      <c r="K4" s="1504"/>
      <c r="L4" s="1505"/>
      <c r="M4" s="1495" t="s">
        <v>390</v>
      </c>
      <c r="N4" s="1506"/>
      <c r="O4" s="1506"/>
      <c r="P4" s="1506"/>
      <c r="Q4" s="1507"/>
      <c r="R4" s="1495" t="s">
        <v>391</v>
      </c>
      <c r="S4" s="1506"/>
      <c r="T4" s="1506"/>
      <c r="U4" s="1506"/>
      <c r="V4" s="1507"/>
      <c r="W4" s="1492" t="s">
        <v>539</v>
      </c>
      <c r="X4" s="1493"/>
      <c r="Y4" s="1493"/>
      <c r="Z4" s="1494"/>
      <c r="AA4" s="1495" t="s">
        <v>395</v>
      </c>
      <c r="AB4" s="1496"/>
      <c r="AC4" s="1468"/>
    </row>
    <row r="5" spans="1:29" s="10" customFormat="1" ht="17.100000000000001" customHeight="1">
      <c r="A5" s="1"/>
      <c r="B5" s="1476"/>
      <c r="C5" s="1474"/>
      <c r="D5" s="1479"/>
      <c r="E5" s="1482"/>
      <c r="F5" s="1490"/>
      <c r="G5" s="1497" t="s">
        <v>540</v>
      </c>
      <c r="H5" s="1497" t="s">
        <v>542</v>
      </c>
      <c r="I5" s="1497" t="s">
        <v>516</v>
      </c>
      <c r="J5" s="1497" t="s">
        <v>394</v>
      </c>
      <c r="K5" s="1497" t="s">
        <v>393</v>
      </c>
      <c r="L5" s="1499" t="s">
        <v>392</v>
      </c>
      <c r="M5" s="1497" t="s">
        <v>541</v>
      </c>
      <c r="N5" s="1497" t="s">
        <v>542</v>
      </c>
      <c r="O5" s="1497" t="s">
        <v>394</v>
      </c>
      <c r="P5" s="1497" t="s">
        <v>393</v>
      </c>
      <c r="Q5" s="1499" t="s">
        <v>392</v>
      </c>
      <c r="R5" s="1497" t="s">
        <v>541</v>
      </c>
      <c r="S5" s="1497" t="s">
        <v>542</v>
      </c>
      <c r="T5" s="1497" t="s">
        <v>394</v>
      </c>
      <c r="U5" s="1497" t="s">
        <v>393</v>
      </c>
      <c r="V5" s="1499" t="s">
        <v>392</v>
      </c>
      <c r="W5" s="1497" t="s">
        <v>535</v>
      </c>
      <c r="X5" s="1497" t="s">
        <v>536</v>
      </c>
      <c r="Y5" s="1497" t="s">
        <v>537</v>
      </c>
      <c r="Z5" s="1499" t="s">
        <v>538</v>
      </c>
      <c r="AA5" s="1499" t="s">
        <v>396</v>
      </c>
      <c r="AB5" s="1502" t="s">
        <v>397</v>
      </c>
      <c r="AC5" s="1468"/>
    </row>
    <row r="6" spans="1:29" s="10" customFormat="1" ht="17.100000000000001" customHeight="1">
      <c r="A6" s="1"/>
      <c r="B6" s="1477"/>
      <c r="C6" s="1466"/>
      <c r="D6" s="1480"/>
      <c r="E6" s="1472"/>
      <c r="F6" s="1491"/>
      <c r="G6" s="1498"/>
      <c r="H6" s="1498"/>
      <c r="I6" s="1498"/>
      <c r="J6" s="1498"/>
      <c r="K6" s="1498"/>
      <c r="L6" s="1500"/>
      <c r="M6" s="1498"/>
      <c r="N6" s="1498"/>
      <c r="O6" s="1498"/>
      <c r="P6" s="1498"/>
      <c r="Q6" s="1500"/>
      <c r="R6" s="1498"/>
      <c r="S6" s="1498"/>
      <c r="T6" s="1498"/>
      <c r="U6" s="1498"/>
      <c r="V6" s="1500"/>
      <c r="W6" s="1498"/>
      <c r="X6" s="1498"/>
      <c r="Y6" s="1498"/>
      <c r="Z6" s="1500"/>
      <c r="AA6" s="1501"/>
      <c r="AB6" s="1503"/>
      <c r="AC6" s="1468"/>
    </row>
    <row r="7" spans="1:29" ht="17.100000000000001" customHeight="1">
      <c r="B7" s="218" t="s">
        <v>22</v>
      </c>
      <c r="C7" s="219"/>
      <c r="D7" s="220"/>
      <c r="E7" s="222"/>
      <c r="F7" s="227"/>
      <c r="G7" s="348"/>
      <c r="H7" s="348"/>
      <c r="I7" s="348"/>
      <c r="J7" s="348"/>
      <c r="K7" s="348"/>
      <c r="L7" s="225"/>
      <c r="M7" s="225"/>
      <c r="N7" s="225"/>
      <c r="O7" s="225"/>
      <c r="P7" s="225"/>
      <c r="Q7" s="220"/>
      <c r="R7" s="357"/>
      <c r="S7" s="357"/>
      <c r="T7" s="357"/>
      <c r="U7" s="357"/>
      <c r="V7" s="357"/>
      <c r="W7" s="357"/>
      <c r="X7" s="357"/>
      <c r="Y7" s="357"/>
      <c r="Z7" s="396"/>
      <c r="AA7" s="399"/>
      <c r="AB7" s="425"/>
      <c r="AC7" s="1469"/>
    </row>
    <row r="8" spans="1:29" ht="17.100000000000001" customHeight="1">
      <c r="B8" s="204" t="s">
        <v>18</v>
      </c>
      <c r="C8" s="205"/>
      <c r="D8" s="206"/>
      <c r="E8" s="208"/>
      <c r="F8" s="209"/>
      <c r="G8" s="331"/>
      <c r="H8" s="331"/>
      <c r="I8" s="331"/>
      <c r="J8" s="331"/>
      <c r="K8" s="331"/>
      <c r="L8" s="207"/>
      <c r="M8" s="207"/>
      <c r="N8" s="207"/>
      <c r="O8" s="207"/>
      <c r="P8" s="207"/>
      <c r="Q8" s="207"/>
      <c r="R8" s="297"/>
      <c r="S8" s="297"/>
      <c r="T8" s="297"/>
      <c r="U8" s="297"/>
      <c r="V8" s="297"/>
      <c r="W8" s="297"/>
      <c r="X8" s="297"/>
      <c r="Y8" s="297"/>
      <c r="Z8" s="297"/>
      <c r="AA8" s="207"/>
      <c r="AB8" s="426"/>
      <c r="AC8" s="144"/>
    </row>
    <row r="9" spans="1:29" ht="17.100000000000001" customHeight="1">
      <c r="B9" s="204" t="s">
        <v>19</v>
      </c>
      <c r="C9" s="205"/>
      <c r="D9" s="206"/>
      <c r="E9" s="208"/>
      <c r="F9" s="209"/>
      <c r="G9" s="331"/>
      <c r="H9" s="331"/>
      <c r="I9" s="331"/>
      <c r="J9" s="331"/>
      <c r="K9" s="331"/>
      <c r="L9" s="207"/>
      <c r="M9" s="207"/>
      <c r="N9" s="207"/>
      <c r="O9" s="207"/>
      <c r="P9" s="207"/>
      <c r="Q9" s="210"/>
      <c r="R9" s="392"/>
      <c r="S9" s="392"/>
      <c r="T9" s="392"/>
      <c r="U9" s="392"/>
      <c r="V9" s="392"/>
      <c r="W9" s="392"/>
      <c r="X9" s="392"/>
      <c r="Y9" s="392"/>
      <c r="Z9" s="297"/>
      <c r="AA9" s="207"/>
      <c r="AB9" s="426"/>
      <c r="AC9" s="144"/>
    </row>
    <row r="10" spans="1:29" ht="17.100000000000001" customHeight="1">
      <c r="B10" s="204" t="s">
        <v>20</v>
      </c>
      <c r="C10" s="205"/>
      <c r="D10" s="206"/>
      <c r="E10" s="208"/>
      <c r="F10" s="212"/>
      <c r="G10" s="332"/>
      <c r="H10" s="332"/>
      <c r="I10" s="332"/>
      <c r="J10" s="332"/>
      <c r="K10" s="332"/>
      <c r="L10" s="211"/>
      <c r="M10" s="211"/>
      <c r="N10" s="211"/>
      <c r="O10" s="211"/>
      <c r="P10" s="211"/>
      <c r="Q10" s="211"/>
      <c r="R10" s="298"/>
      <c r="S10" s="298"/>
      <c r="T10" s="298"/>
      <c r="U10" s="298"/>
      <c r="V10" s="298"/>
      <c r="W10" s="298"/>
      <c r="X10" s="298"/>
      <c r="Y10" s="298"/>
      <c r="Z10" s="297"/>
      <c r="AA10" s="207"/>
      <c r="AB10" s="426"/>
      <c r="AC10" s="144"/>
    </row>
    <row r="11" spans="1:29" ht="17.100000000000001" customHeight="1">
      <c r="B11" s="204" t="s">
        <v>44</v>
      </c>
      <c r="C11" s="205"/>
      <c r="D11" s="206"/>
      <c r="E11" s="208"/>
      <c r="F11" s="212"/>
      <c r="G11" s="332"/>
      <c r="H11" s="332"/>
      <c r="I11" s="332"/>
      <c r="J11" s="332"/>
      <c r="K11" s="332"/>
      <c r="L11" s="211"/>
      <c r="M11" s="211"/>
      <c r="N11" s="211"/>
      <c r="O11" s="211"/>
      <c r="P11" s="211"/>
      <c r="Q11" s="211"/>
      <c r="R11" s="298"/>
      <c r="S11" s="298"/>
      <c r="T11" s="298"/>
      <c r="U11" s="298"/>
      <c r="V11" s="298"/>
      <c r="W11" s="298"/>
      <c r="X11" s="298"/>
      <c r="Y11" s="298"/>
      <c r="Z11" s="297"/>
      <c r="AA11" s="207"/>
      <c r="AB11" s="426"/>
      <c r="AC11" s="144"/>
    </row>
    <row r="12" spans="1:29" ht="17.100000000000001" customHeight="1" thickBot="1">
      <c r="B12" s="204" t="s">
        <v>45</v>
      </c>
      <c r="C12" s="205"/>
      <c r="D12" s="206"/>
      <c r="E12" s="208"/>
      <c r="F12" s="212"/>
      <c r="G12" s="332"/>
      <c r="H12" s="332"/>
      <c r="I12" s="332"/>
      <c r="J12" s="332"/>
      <c r="K12" s="332"/>
      <c r="L12" s="211"/>
      <c r="M12" s="211"/>
      <c r="N12" s="211"/>
      <c r="O12" s="211"/>
      <c r="P12" s="211"/>
      <c r="Q12" s="213"/>
      <c r="R12" s="393"/>
      <c r="S12" s="393"/>
      <c r="T12" s="393"/>
      <c r="U12" s="393"/>
      <c r="V12" s="393"/>
      <c r="W12" s="393"/>
      <c r="X12" s="393"/>
      <c r="Y12" s="393"/>
      <c r="Z12" s="297"/>
      <c r="AA12" s="207"/>
      <c r="AB12" s="426"/>
      <c r="AC12" s="144"/>
    </row>
    <row r="13" spans="1:29" ht="17.100000000000001" customHeight="1" thickBot="1">
      <c r="B13" s="138" t="s">
        <v>543</v>
      </c>
      <c r="C13" s="173">
        <v>45127</v>
      </c>
      <c r="D13" s="130" t="s">
        <v>26</v>
      </c>
      <c r="E13" s="163" t="s">
        <v>80</v>
      </c>
      <c r="F13" s="199" t="s">
        <v>80</v>
      </c>
      <c r="G13" s="353" t="s">
        <v>545</v>
      </c>
      <c r="H13" s="349">
        <v>18</v>
      </c>
      <c r="I13" s="349" t="s">
        <v>519</v>
      </c>
      <c r="J13" s="349" t="s">
        <v>509</v>
      </c>
      <c r="K13" s="349" t="s">
        <v>510</v>
      </c>
      <c r="L13" s="136" t="s">
        <v>509</v>
      </c>
      <c r="M13" s="136" t="s">
        <v>546</v>
      </c>
      <c r="N13" s="136">
        <v>8</v>
      </c>
      <c r="O13" s="349" t="s">
        <v>509</v>
      </c>
      <c r="P13" s="349" t="s">
        <v>509</v>
      </c>
      <c r="Q13" s="136" t="s">
        <v>509</v>
      </c>
      <c r="R13" s="394"/>
      <c r="S13" s="394"/>
      <c r="T13" s="349"/>
      <c r="U13" s="349"/>
      <c r="V13" s="136"/>
      <c r="W13" s="349" t="s">
        <v>509</v>
      </c>
      <c r="X13" s="349" t="s">
        <v>509</v>
      </c>
      <c r="Y13" s="136" t="s">
        <v>509</v>
      </c>
      <c r="Z13" s="397" t="s">
        <v>521</v>
      </c>
      <c r="AA13" s="136" t="s">
        <v>58</v>
      </c>
      <c r="AB13" s="427" t="s">
        <v>58</v>
      </c>
      <c r="AC13" s="429" t="s">
        <v>547</v>
      </c>
    </row>
    <row r="14" spans="1:29" ht="17.100000000000001" customHeight="1">
      <c r="B14" s="599" t="s">
        <v>786</v>
      </c>
      <c r="C14" s="533"/>
      <c r="D14" s="534"/>
      <c r="E14" s="536"/>
      <c r="F14" s="545"/>
      <c r="G14" s="546"/>
      <c r="H14" s="547"/>
      <c r="I14" s="547"/>
      <c r="J14" s="547"/>
      <c r="K14" s="547"/>
      <c r="L14" s="527"/>
      <c r="M14" s="527"/>
      <c r="N14" s="527"/>
      <c r="O14" s="547"/>
      <c r="P14" s="547"/>
      <c r="Q14" s="527"/>
      <c r="R14" s="548"/>
      <c r="S14" s="548"/>
      <c r="T14" s="549"/>
      <c r="U14" s="549"/>
      <c r="V14" s="550"/>
      <c r="W14" s="549"/>
      <c r="X14" s="549"/>
      <c r="Y14" s="550"/>
      <c r="Z14" s="550"/>
      <c r="AA14" s="527"/>
      <c r="AB14" s="551"/>
      <c r="AC14" s="528"/>
    </row>
    <row r="15" spans="1:29" ht="17.100000000000001" customHeight="1">
      <c r="B15" s="529" t="str">
        <f>'調査票（施設・設備）'!D5</f>
        <v/>
      </c>
      <c r="C15" s="177" t="str">
        <f>IF('調査票（施設・設備）'!D7="","",'調査票（施設・設備）'!D7)</f>
        <v/>
      </c>
      <c r="D15" s="73" t="str">
        <f>IF('調査票（施設・設備）'!X7="","",'調査票（施設・設備）'!X7)</f>
        <v/>
      </c>
      <c r="E15" s="74" t="str">
        <f>IF('調査票（施設・設備）'!U9="","",'調査票（施設・設備）'!U9)</f>
        <v/>
      </c>
      <c r="F15" s="75" t="str">
        <f>IF('調査票（施設・設備）'!U9="","",'調査票（施設・設備）'!U9)</f>
        <v/>
      </c>
      <c r="G15" s="711" t="str">
        <f>IF('調査票（施設・設備）'!D10="","",'調査票（施設・設備）'!D10)</f>
        <v/>
      </c>
      <c r="H15" s="350" t="str">
        <f>IF('調査票（施設・設備）'!D11="","",'調査票（施設・設備）'!D11)</f>
        <v/>
      </c>
      <c r="I15" s="350" t="str">
        <f>IF('調査票（施設・設備）'!D12="","",'調査票（施設・設備）'!D12)</f>
        <v/>
      </c>
      <c r="J15" s="350" t="str">
        <f>K15</f>
        <v/>
      </c>
      <c r="K15" s="350" t="str">
        <f>IF('調査票（施設・設備）'!D14="","",'調査票（施設・設備）'!D14)</f>
        <v/>
      </c>
      <c r="L15" s="73" t="str">
        <f>IF('調査票（施設・設備）'!D15="","",'調査票（施設・設備）'!D15)</f>
        <v/>
      </c>
      <c r="M15" s="531" t="str">
        <f>IF('調査票（施設・設備）'!I16="","",'調査票（施設・設備）'!I16)</f>
        <v/>
      </c>
      <c r="N15" s="73" t="str">
        <f>IF('調査票（施設・設備）'!D18="","",'調査票（施設・設備）'!D18)</f>
        <v/>
      </c>
      <c r="O15" s="73" t="str">
        <f>IF('調査票（施設・設備）'!D19="","",'調査票（施設・設備）'!D19)</f>
        <v/>
      </c>
      <c r="P15" s="73" t="str">
        <f>IF('調査票（施設・設備）'!D20="","",'調査票（施設・設備）'!D20)</f>
        <v/>
      </c>
      <c r="Q15" s="73" t="str">
        <f>IF('調査票（施設・設備）'!D21="","",'調査票（施設・設備）'!D21)</f>
        <v/>
      </c>
      <c r="R15" s="552" t="str">
        <f>IF('調査票（施設・設備）'!V16="","",'調査票（施設・設備）'!V16)</f>
        <v/>
      </c>
      <c r="S15" s="164" t="str">
        <f>IF('調査票（施設・設備）'!Q18="","",'調査票（施設・設備）'!Q18)</f>
        <v/>
      </c>
      <c r="T15" s="164" t="str">
        <f>IF('調査票（施設・設備）'!Q19="","",'調査票（施設・設備）'!Q19)</f>
        <v/>
      </c>
      <c r="U15" s="164" t="str">
        <f>IF('調査票（施設・設備）'!Q20="","",'調査票（施設・設備）'!Q20)</f>
        <v/>
      </c>
      <c r="V15" s="164" t="str">
        <f>IF('調査票（施設・設備）'!Q21="","",'調査票（施設・設備）'!Q21)</f>
        <v/>
      </c>
      <c r="W15" s="164" t="str">
        <f>IF('調査票（施設・設備）'!V22="","",'調査票（施設・設備）'!V22)</f>
        <v/>
      </c>
      <c r="X15" s="164" t="str">
        <f>IF('調査票（施設・設備）'!V23="","",'調査票（施設・設備）'!V23)</f>
        <v/>
      </c>
      <c r="Y15" s="164" t="str">
        <f>IF('調査票（施設・設備）'!V24="","",'調査票（施設・設備）'!V24)</f>
        <v/>
      </c>
      <c r="Z15" s="164" t="str">
        <f>IF('調査票（施設・設備）'!V25="","",'調査票（施設・設備）'!V25)</f>
        <v/>
      </c>
      <c r="AA15" s="73" t="str">
        <f>IF('調査票（施設・設備）'!M26="","",'調査票（施設・設備）'!M26)</f>
        <v/>
      </c>
      <c r="AB15" s="553" t="str">
        <f>IF('調査票（施設・設備）'!M27="","",'調査票（施設・設備）'!M27)</f>
        <v/>
      </c>
      <c r="AC15" s="532">
        <f>'調査票（施設・設備）'!A29</f>
        <v>0</v>
      </c>
    </row>
    <row r="16" spans="1:29" ht="17.100000000000001" customHeight="1" thickBot="1">
      <c r="B16" s="87"/>
      <c r="C16" s="188"/>
      <c r="D16" s="92"/>
      <c r="E16" s="168"/>
      <c r="F16" s="197"/>
      <c r="G16" s="355"/>
      <c r="H16" s="351"/>
      <c r="I16" s="351"/>
      <c r="J16" s="351"/>
      <c r="K16" s="351"/>
      <c r="L16" s="91"/>
      <c r="M16" s="91"/>
      <c r="N16" s="91"/>
      <c r="O16" s="91"/>
      <c r="P16" s="91"/>
      <c r="Q16" s="198"/>
      <c r="R16" s="395"/>
      <c r="S16" s="395"/>
      <c r="T16" s="395"/>
      <c r="U16" s="395"/>
      <c r="V16" s="395"/>
      <c r="W16" s="395"/>
      <c r="X16" s="395"/>
      <c r="Y16" s="395"/>
      <c r="Z16" s="398"/>
      <c r="AA16" s="91"/>
      <c r="AB16" s="428"/>
      <c r="AC16" s="424"/>
    </row>
    <row r="17" spans="8:11" ht="17.100000000000001" customHeight="1">
      <c r="H17" s="17"/>
      <c r="I17" s="17"/>
      <c r="J17" s="17"/>
      <c r="K17" s="17"/>
    </row>
    <row r="18" spans="8:11" ht="17.100000000000001" customHeight="1">
      <c r="H18" s="17"/>
      <c r="I18" s="17"/>
      <c r="J18" s="17"/>
      <c r="K18" s="17"/>
    </row>
    <row r="19" spans="8:11" ht="17.100000000000001" customHeight="1">
      <c r="H19" s="17"/>
      <c r="I19" s="17"/>
      <c r="J19" s="17"/>
      <c r="K19" s="17"/>
    </row>
    <row r="20" spans="8:11" ht="17.100000000000001" customHeight="1">
      <c r="H20" s="17"/>
      <c r="I20" s="17"/>
      <c r="J20" s="17"/>
      <c r="K20" s="17"/>
    </row>
    <row r="21" spans="8:11" ht="17.100000000000001" customHeight="1">
      <c r="H21" s="17"/>
      <c r="I21" s="17"/>
      <c r="J21" s="17"/>
      <c r="K21" s="17"/>
    </row>
    <row r="22" spans="8:11" ht="17.100000000000001" customHeight="1"/>
  </sheetData>
  <mergeCells count="34">
    <mergeCell ref="G5:G6"/>
    <mergeCell ref="G4:L4"/>
    <mergeCell ref="M4:Q4"/>
    <mergeCell ref="R4:V4"/>
    <mergeCell ref="M5:M6"/>
    <mergeCell ref="R5:R6"/>
    <mergeCell ref="I5:I6"/>
    <mergeCell ref="U5:U6"/>
    <mergeCell ref="V5:V6"/>
    <mergeCell ref="K5:K6"/>
    <mergeCell ref="L5:L6"/>
    <mergeCell ref="N5:N6"/>
    <mergeCell ref="O5:O6"/>
    <mergeCell ref="AB5:AB6"/>
    <mergeCell ref="P5:P6"/>
    <mergeCell ref="Q5:Q6"/>
    <mergeCell ref="S5:S6"/>
    <mergeCell ref="T5:T6"/>
    <mergeCell ref="AC3:AC7"/>
    <mergeCell ref="B3:B6"/>
    <mergeCell ref="C3:C6"/>
    <mergeCell ref="D3:D6"/>
    <mergeCell ref="E3:E6"/>
    <mergeCell ref="F3:AB3"/>
    <mergeCell ref="F4:F6"/>
    <mergeCell ref="W4:Z4"/>
    <mergeCell ref="AA4:AB4"/>
    <mergeCell ref="H5:H6"/>
    <mergeCell ref="J5:J6"/>
    <mergeCell ref="W5:W6"/>
    <mergeCell ref="X5:X6"/>
    <mergeCell ref="Y5:Y6"/>
    <mergeCell ref="Z5:Z6"/>
    <mergeCell ref="AA5:AA6"/>
  </mergeCells>
  <phoneticPr fontId="1"/>
  <dataValidations count="2">
    <dataValidation type="list" allowBlank="1" showInputMessage="1" showErrorMessage="1" sqref="E13:F13">
      <formula1>"適,不適"</formula1>
    </dataValidation>
    <dataValidation type="list" allowBlank="1" showInputMessage="1" showErrorMessage="1" sqref="D13">
      <formula1>"晴,曇,雨,雪,ー"</formula1>
    </dataValidation>
  </dataValidations>
  <pageMargins left="0.19685039370078741" right="0.19685039370078741" top="0.59055118110236227" bottom="0.59055118110236227" header="0.31496062992125984" footer="0.31496062992125984"/>
  <pageSetup paperSize="9" scale="70" fitToHeight="3" orientation="landscape" r:id="rId1"/>
  <headerFooter>
    <oddFooter>&amp;C&amp;"ＭＳ ゴシック,標準"&amp;9県立飲料水　&amp;P/&amp;N&amp;R&amp;"ＭＳ ゴシック,標準"&amp;9一般社団法人長野県薬剤師会</oddFooter>
  </headerFooter>
  <extLst>
    <ext xmlns:x14="http://schemas.microsoft.com/office/spreadsheetml/2009/9/main" uri="{CCE6A557-97BC-4b89-ADB6-D9C93CAAB3DF}">
      <x14:dataValidations xmlns:xm="http://schemas.microsoft.com/office/excel/2006/main" count="4">
        <x14:dataValidation type="list" allowBlank="1" showInputMessage="1" showErrorMessage="1">
          <x14:formula1>
            <xm:f>選択リスト!$T$3:$T$5</xm:f>
          </x14:formula1>
          <xm:sqref>O13:Q13 T13:Y13 J13:L13</xm:sqref>
        </x14:dataValidation>
        <x14:dataValidation type="list" allowBlank="1" showInputMessage="1" showErrorMessage="1">
          <x14:formula1>
            <xm:f>選択リスト!$U$3:$U$6</xm:f>
          </x14:formula1>
          <xm:sqref>Z13</xm:sqref>
        </x14:dataValidation>
        <x14:dataValidation type="list" allowBlank="1" showInputMessage="1" showErrorMessage="1">
          <x14:formula1>
            <xm:f>選択リスト!$W$3:$W$5</xm:f>
          </x14:formula1>
          <xm:sqref>AA13:AB13</xm:sqref>
        </x14:dataValidation>
        <x14:dataValidation type="list" allowBlank="1" showInputMessage="1" showErrorMessage="1">
          <x14:formula1>
            <xm:f>選択リスト!$F$3:$F$6</xm:f>
          </x14:formula1>
          <xm:sqref>I13</xm:sqref>
        </x14:dataValidation>
      </x14:dataValidations>
    </ext>
  </extLst>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AG60"/>
  <sheetViews>
    <sheetView zoomScale="125" zoomScaleNormal="125" zoomScaleSheetLayoutView="100" workbookViewId="0">
      <selection activeCell="H20" sqref="H20"/>
    </sheetView>
  </sheetViews>
  <sheetFormatPr defaultRowHeight="11.25"/>
  <cols>
    <col min="1" max="1" width="3.75" style="1" bestFit="1" customWidth="1"/>
    <col min="2" max="2" width="14.125" style="16" customWidth="1"/>
    <col min="3" max="3" width="11.375" style="3" customWidth="1"/>
    <col min="4" max="4" width="4.75" style="11" customWidth="1"/>
    <col min="5" max="6" width="5" style="17" customWidth="1"/>
    <col min="7" max="7" width="5.625" style="10" customWidth="1"/>
    <col min="8" max="15" width="5.625" style="17" customWidth="1"/>
    <col min="16" max="17" width="5.625" style="10" customWidth="1"/>
    <col min="18" max="26" width="5.625" style="17" customWidth="1"/>
    <col min="27" max="28" width="6.75" style="17" customWidth="1"/>
    <col min="29" max="29" width="6.625" style="11" customWidth="1"/>
    <col min="30" max="30" width="15.625" style="11" customWidth="1"/>
    <col min="31" max="31" width="11" style="11" customWidth="1"/>
    <col min="32" max="32" width="70.625" style="14" customWidth="1"/>
    <col min="33" max="16384" width="9" style="15"/>
  </cols>
  <sheetData>
    <row r="1" spans="1:33" s="9" customFormat="1" ht="21">
      <c r="A1" s="1"/>
      <c r="B1" s="21" t="s">
        <v>810</v>
      </c>
      <c r="C1" s="3"/>
      <c r="D1" s="5"/>
      <c r="E1" s="7"/>
      <c r="F1" s="7"/>
      <c r="G1" s="2"/>
      <c r="H1" s="7"/>
      <c r="I1" s="7"/>
      <c r="J1" s="7"/>
      <c r="K1" s="7"/>
      <c r="L1" s="7"/>
      <c r="M1" s="7"/>
      <c r="N1" s="7"/>
      <c r="O1" s="7"/>
      <c r="P1" s="4"/>
      <c r="Q1" s="4"/>
      <c r="R1" s="7"/>
      <c r="S1" s="7"/>
      <c r="T1" s="7"/>
      <c r="U1" s="7"/>
      <c r="V1" s="7"/>
      <c r="W1" s="7"/>
      <c r="X1" s="7"/>
      <c r="Y1" s="7"/>
      <c r="Z1" s="7"/>
      <c r="AA1" s="7"/>
      <c r="AB1" s="7"/>
      <c r="AC1" s="5"/>
      <c r="AD1" s="5"/>
      <c r="AE1" s="5"/>
      <c r="AF1" s="8"/>
    </row>
    <row r="2" spans="1:33" s="10" customFormat="1" ht="12" thickBot="1">
      <c r="A2" s="1"/>
      <c r="C2" s="11"/>
      <c r="D2" s="11"/>
      <c r="AC2" s="11"/>
      <c r="AD2" s="11"/>
      <c r="AE2" s="11"/>
      <c r="AF2" s="13"/>
    </row>
    <row r="3" spans="1:33" ht="13.5" customHeight="1">
      <c r="B3" s="1522" t="s">
        <v>0</v>
      </c>
      <c r="C3" s="1523" t="s">
        <v>111</v>
      </c>
      <c r="D3" s="1478" t="s">
        <v>5</v>
      </c>
      <c r="E3" s="1524" t="s">
        <v>3</v>
      </c>
      <c r="F3" s="1524" t="s">
        <v>4</v>
      </c>
      <c r="G3" s="1525" t="s">
        <v>177</v>
      </c>
      <c r="H3" s="1461" t="s">
        <v>13</v>
      </c>
      <c r="I3" s="1530"/>
      <c r="J3" s="1530"/>
      <c r="K3" s="1531"/>
      <c r="L3" s="1536" t="s">
        <v>41</v>
      </c>
      <c r="M3" s="1462"/>
      <c r="N3" s="1531"/>
      <c r="O3" s="1536" t="s">
        <v>7</v>
      </c>
      <c r="P3" s="1530"/>
      <c r="Q3" s="1531"/>
      <c r="R3" s="1537" t="s">
        <v>62</v>
      </c>
      <c r="S3" s="1538"/>
      <c r="T3" s="1539"/>
      <c r="U3" s="1518" t="s">
        <v>24</v>
      </c>
      <c r="V3" s="1519"/>
      <c r="W3" s="1520"/>
      <c r="X3" s="1518" t="s">
        <v>12</v>
      </c>
      <c r="Y3" s="1521"/>
      <c r="Z3" s="1520"/>
      <c r="AA3" s="1516" t="s">
        <v>46</v>
      </c>
      <c r="AB3" s="111" t="s">
        <v>12</v>
      </c>
      <c r="AC3" s="1541" t="s">
        <v>117</v>
      </c>
      <c r="AD3" s="1508" t="s">
        <v>118</v>
      </c>
      <c r="AE3" s="1543" t="s">
        <v>188</v>
      </c>
      <c r="AF3" s="1534" t="s">
        <v>95</v>
      </c>
    </row>
    <row r="4" spans="1:33" ht="27" customHeight="1">
      <c r="B4" s="1468"/>
      <c r="C4" s="1490"/>
      <c r="D4" s="1483"/>
      <c r="E4" s="1480"/>
      <c r="F4" s="1480"/>
      <c r="G4" s="1526"/>
      <c r="H4" s="112" t="s">
        <v>59</v>
      </c>
      <c r="I4" s="58" t="s">
        <v>60</v>
      </c>
      <c r="J4" s="58" t="s">
        <v>61</v>
      </c>
      <c r="K4" s="361" t="s">
        <v>185</v>
      </c>
      <c r="L4" s="1529" t="s">
        <v>59</v>
      </c>
      <c r="M4" s="1529" t="s">
        <v>60</v>
      </c>
      <c r="N4" s="1529" t="s">
        <v>61</v>
      </c>
      <c r="O4" s="1529" t="s">
        <v>59</v>
      </c>
      <c r="P4" s="1529" t="s">
        <v>60</v>
      </c>
      <c r="Q4" s="1529" t="s">
        <v>61</v>
      </c>
      <c r="R4" s="58" t="s">
        <v>59</v>
      </c>
      <c r="S4" s="58" t="s">
        <v>60</v>
      </c>
      <c r="T4" s="58" t="s">
        <v>61</v>
      </c>
      <c r="U4" s="58" t="s">
        <v>59</v>
      </c>
      <c r="V4" s="58" t="s">
        <v>60</v>
      </c>
      <c r="W4" s="58" t="s">
        <v>61</v>
      </c>
      <c r="X4" s="58" t="s">
        <v>59</v>
      </c>
      <c r="Y4" s="58" t="s">
        <v>60</v>
      </c>
      <c r="Z4" s="58" t="s">
        <v>61</v>
      </c>
      <c r="AA4" s="1517"/>
      <c r="AB4" s="360" t="s">
        <v>187</v>
      </c>
      <c r="AC4" s="1542"/>
      <c r="AD4" s="1509"/>
      <c r="AE4" s="1544"/>
      <c r="AF4" s="1535"/>
    </row>
    <row r="5" spans="1:33" ht="17.100000000000001" customHeight="1">
      <c r="B5" s="1469"/>
      <c r="C5" s="1491"/>
      <c r="D5" s="1459"/>
      <c r="E5" s="58" t="s">
        <v>14</v>
      </c>
      <c r="F5" s="58" t="s">
        <v>14</v>
      </c>
      <c r="G5" s="1527"/>
      <c r="H5" s="1528" t="s">
        <v>16</v>
      </c>
      <c r="I5" s="1511"/>
      <c r="J5" s="1511"/>
      <c r="K5" s="1512"/>
      <c r="L5" s="1480"/>
      <c r="M5" s="1480"/>
      <c r="N5" s="1480"/>
      <c r="O5" s="1480"/>
      <c r="P5" s="1480"/>
      <c r="Q5" s="1480"/>
      <c r="R5" s="1540" t="s">
        <v>15</v>
      </c>
      <c r="S5" s="1511"/>
      <c r="T5" s="1512"/>
      <c r="U5" s="1540" t="s">
        <v>16</v>
      </c>
      <c r="V5" s="1511"/>
      <c r="W5" s="1512"/>
      <c r="X5" s="1510" t="s">
        <v>17</v>
      </c>
      <c r="Y5" s="1511"/>
      <c r="Z5" s="1512"/>
      <c r="AA5" s="58" t="s">
        <v>16</v>
      </c>
      <c r="AB5" s="114" t="s">
        <v>17</v>
      </c>
      <c r="AC5" s="1542"/>
      <c r="AD5" s="1509"/>
      <c r="AE5" s="1544"/>
      <c r="AF5" s="1535"/>
    </row>
    <row r="6" spans="1:33" ht="17.100000000000001" customHeight="1">
      <c r="B6" s="281" t="s">
        <v>22</v>
      </c>
      <c r="C6" s="223"/>
      <c r="D6" s="220"/>
      <c r="E6" s="282"/>
      <c r="F6" s="282"/>
      <c r="G6" s="283"/>
      <c r="H6" s="1532" t="s">
        <v>112</v>
      </c>
      <c r="I6" s="1514"/>
      <c r="J6" s="1514"/>
      <c r="K6" s="1515"/>
      <c r="L6" s="1533" t="s">
        <v>40</v>
      </c>
      <c r="M6" s="1514"/>
      <c r="N6" s="1515"/>
      <c r="O6" s="1533" t="s">
        <v>21</v>
      </c>
      <c r="P6" s="1514"/>
      <c r="Q6" s="1515"/>
      <c r="R6" s="1533" t="s">
        <v>100</v>
      </c>
      <c r="S6" s="1514"/>
      <c r="T6" s="1515"/>
      <c r="U6" s="1533" t="s">
        <v>113</v>
      </c>
      <c r="V6" s="1514"/>
      <c r="W6" s="1515"/>
      <c r="X6" s="1513" t="s">
        <v>103</v>
      </c>
      <c r="Y6" s="1514"/>
      <c r="Z6" s="1515"/>
      <c r="AA6" s="285" t="s">
        <v>114</v>
      </c>
      <c r="AB6" s="286" t="s">
        <v>115</v>
      </c>
      <c r="AC6" s="288"/>
      <c r="AD6" s="287"/>
      <c r="AE6" s="289"/>
      <c r="AF6" s="1535"/>
    </row>
    <row r="7" spans="1:33" ht="17.100000000000001" customHeight="1">
      <c r="B7" s="261" t="s">
        <v>105</v>
      </c>
      <c r="C7" s="235"/>
      <c r="D7" s="206"/>
      <c r="E7" s="207">
        <f>COUNTA(E15:E16)</f>
        <v>1</v>
      </c>
      <c r="F7" s="262">
        <f>COUNTA(F15:F16)</f>
        <v>1</v>
      </c>
      <c r="G7" s="262"/>
      <c r="H7" s="209">
        <f t="shared" ref="H7:AB7" si="0">COUNTA(H15:H16)</f>
        <v>1</v>
      </c>
      <c r="I7" s="207">
        <f t="shared" si="0"/>
        <v>1</v>
      </c>
      <c r="J7" s="207">
        <f t="shared" si="0"/>
        <v>1</v>
      </c>
      <c r="K7" s="207">
        <f t="shared" si="0"/>
        <v>1</v>
      </c>
      <c r="L7" s="207">
        <f t="shared" si="0"/>
        <v>1</v>
      </c>
      <c r="M7" s="207">
        <f t="shared" si="0"/>
        <v>1</v>
      </c>
      <c r="N7" s="207">
        <f t="shared" si="0"/>
        <v>1</v>
      </c>
      <c r="O7" s="207">
        <f t="shared" si="0"/>
        <v>1</v>
      </c>
      <c r="P7" s="207">
        <f t="shared" si="0"/>
        <v>1</v>
      </c>
      <c r="Q7" s="207">
        <f t="shared" si="0"/>
        <v>1</v>
      </c>
      <c r="R7" s="207">
        <f t="shared" si="0"/>
        <v>1</v>
      </c>
      <c r="S7" s="207">
        <f t="shared" si="0"/>
        <v>1</v>
      </c>
      <c r="T7" s="207">
        <f t="shared" si="0"/>
        <v>1</v>
      </c>
      <c r="U7" s="207">
        <f t="shared" si="0"/>
        <v>1</v>
      </c>
      <c r="V7" s="207">
        <f t="shared" si="0"/>
        <v>1</v>
      </c>
      <c r="W7" s="207">
        <f t="shared" si="0"/>
        <v>1</v>
      </c>
      <c r="X7" s="207">
        <f t="shared" si="0"/>
        <v>1</v>
      </c>
      <c r="Y7" s="207">
        <f t="shared" si="0"/>
        <v>1</v>
      </c>
      <c r="Z7" s="207">
        <f t="shared" si="0"/>
        <v>1</v>
      </c>
      <c r="AA7" s="207">
        <f t="shared" si="0"/>
        <v>1</v>
      </c>
      <c r="AB7" s="208">
        <f t="shared" si="0"/>
        <v>1</v>
      </c>
      <c r="AC7" s="235"/>
      <c r="AD7" s="264"/>
      <c r="AE7" s="240"/>
      <c r="AF7" s="116"/>
    </row>
    <row r="8" spans="1:33" ht="17.100000000000001" customHeight="1">
      <c r="B8" s="261" t="s">
        <v>19</v>
      </c>
      <c r="C8" s="235"/>
      <c r="D8" s="206"/>
      <c r="E8" s="207"/>
      <c r="F8" s="262"/>
      <c r="G8" s="208"/>
      <c r="H8" s="265">
        <f>COUNTIF(H15:H18,"&lt;0.4")</f>
        <v>0</v>
      </c>
      <c r="I8" s="266">
        <f>COUNTIF(I15:I18,"&lt;0.4")</f>
        <v>0</v>
      </c>
      <c r="J8" s="266">
        <f>COUNTIF(J15:J18,"&lt;0.4")</f>
        <v>0</v>
      </c>
      <c r="K8" s="266">
        <f>COUNTIF(K15:K18,"&lt;0.4")</f>
        <v>0</v>
      </c>
      <c r="L8" s="207">
        <f>COUNTIF(L15:L18,"&gt;8.6")+COUNTIF(L15:L18,"&lt;5.8")</f>
        <v>0</v>
      </c>
      <c r="M8" s="207">
        <f>COUNTIF(M15:M18,"&gt;8.6")+COUNTIF(M15:M18,"&lt;5.8")</f>
        <v>0</v>
      </c>
      <c r="N8" s="207">
        <f>COUNTIF(N15:N18,"&gt;8.6")+COUNTIF(N15:N18,"&lt;5.8")</f>
        <v>0</v>
      </c>
      <c r="O8" s="207">
        <f>COUNTIF(O15:O18,"+")</f>
        <v>0</v>
      </c>
      <c r="P8" s="207">
        <f>COUNTIF(P15:P18,"+")</f>
        <v>0</v>
      </c>
      <c r="Q8" s="207">
        <f>COUNTIF(Q15:Q18,"+")</f>
        <v>0</v>
      </c>
      <c r="R8" s="207">
        <f>COUNTIF(R15:R18,"&gt;200")</f>
        <v>0</v>
      </c>
      <c r="S8" s="207">
        <f>COUNTIF(S15:S18,"&gt;200")</f>
        <v>0</v>
      </c>
      <c r="T8" s="207">
        <f>COUNTIF(T15:T18,"&gt;200")</f>
        <v>0</v>
      </c>
      <c r="U8" s="207">
        <f>COUNTIF(U15:U18,"&gt;12")</f>
        <v>0</v>
      </c>
      <c r="V8" s="207">
        <f>COUNTIF(V15:V18,"&gt;12")</f>
        <v>0</v>
      </c>
      <c r="W8" s="207">
        <f>COUNTIF(W15:W18,"&gt;12")</f>
        <v>0</v>
      </c>
      <c r="X8" s="207">
        <f>COUNTIF(X15:X18,"&gt;2")</f>
        <v>0</v>
      </c>
      <c r="Y8" s="207">
        <f>COUNTIF(Y15:Y18,"&gt;2")</f>
        <v>0</v>
      </c>
      <c r="Z8" s="267">
        <f>COUNTIF(Z15:Z18,"&gt;2")</f>
        <v>0</v>
      </c>
      <c r="AA8" s="267">
        <f>COUNTIF(AA15:AA18,"&gt;0.2")</f>
        <v>0</v>
      </c>
      <c r="AB8" s="268">
        <f>COUNTIF(AB15:AB18,"&gt;0.5")</f>
        <v>0</v>
      </c>
      <c r="AC8" s="235"/>
      <c r="AD8" s="264"/>
      <c r="AE8" s="240"/>
      <c r="AF8" s="116"/>
    </row>
    <row r="9" spans="1:33" ht="17.100000000000001" customHeight="1">
      <c r="B9" s="261" t="s">
        <v>20</v>
      </c>
      <c r="C9" s="235"/>
      <c r="D9" s="206"/>
      <c r="E9" s="207"/>
      <c r="F9" s="262"/>
      <c r="G9" s="208"/>
      <c r="H9" s="212">
        <f t="shared" ref="H9:AB9" si="1">H8/H7*100</f>
        <v>0</v>
      </c>
      <c r="I9" s="211">
        <f t="shared" si="1"/>
        <v>0</v>
      </c>
      <c r="J9" s="211">
        <f t="shared" ref="J9" si="2">J8/J7*100</f>
        <v>0</v>
      </c>
      <c r="K9" s="211">
        <f t="shared" si="1"/>
        <v>0</v>
      </c>
      <c r="L9" s="211">
        <f t="shared" si="1"/>
        <v>0</v>
      </c>
      <c r="M9" s="211">
        <f t="shared" si="1"/>
        <v>0</v>
      </c>
      <c r="N9" s="211">
        <f t="shared" si="1"/>
        <v>0</v>
      </c>
      <c r="O9" s="211">
        <f t="shared" si="1"/>
        <v>0</v>
      </c>
      <c r="P9" s="211">
        <f t="shared" si="1"/>
        <v>0</v>
      </c>
      <c r="Q9" s="211">
        <f t="shared" si="1"/>
        <v>0</v>
      </c>
      <c r="R9" s="213">
        <f t="shared" si="1"/>
        <v>0</v>
      </c>
      <c r="S9" s="213">
        <f t="shared" si="1"/>
        <v>0</v>
      </c>
      <c r="T9" s="213">
        <f t="shared" si="1"/>
        <v>0</v>
      </c>
      <c r="U9" s="211">
        <f t="shared" si="1"/>
        <v>0</v>
      </c>
      <c r="V9" s="211">
        <f t="shared" si="1"/>
        <v>0</v>
      </c>
      <c r="W9" s="211">
        <f t="shared" si="1"/>
        <v>0</v>
      </c>
      <c r="X9" s="211">
        <f t="shared" si="1"/>
        <v>0</v>
      </c>
      <c r="Y9" s="211">
        <f t="shared" si="1"/>
        <v>0</v>
      </c>
      <c r="Z9" s="211">
        <f t="shared" si="1"/>
        <v>0</v>
      </c>
      <c r="AA9" s="211">
        <f t="shared" si="1"/>
        <v>0</v>
      </c>
      <c r="AB9" s="269">
        <f t="shared" si="1"/>
        <v>0</v>
      </c>
      <c r="AC9" s="235"/>
      <c r="AD9" s="264"/>
      <c r="AE9" s="240"/>
      <c r="AF9" s="116"/>
    </row>
    <row r="10" spans="1:33" ht="17.100000000000001" customHeight="1">
      <c r="B10" s="261" t="s">
        <v>44</v>
      </c>
      <c r="C10" s="235"/>
      <c r="D10" s="206"/>
      <c r="E10" s="207">
        <f>MAX(E15:E18)</f>
        <v>0</v>
      </c>
      <c r="F10" s="207">
        <f>MAX(F15:F18)</f>
        <v>0</v>
      </c>
      <c r="G10" s="208"/>
      <c r="H10" s="212">
        <f t="shared" ref="H10:N10" si="3">MAX(H15:H18)</f>
        <v>0</v>
      </c>
      <c r="I10" s="211">
        <f t="shared" si="3"/>
        <v>0</v>
      </c>
      <c r="J10" s="211">
        <f t="shared" si="3"/>
        <v>0</v>
      </c>
      <c r="K10" s="211">
        <f t="shared" si="3"/>
        <v>0</v>
      </c>
      <c r="L10" s="211">
        <f t="shared" si="3"/>
        <v>0</v>
      </c>
      <c r="M10" s="211">
        <f t="shared" si="3"/>
        <v>0</v>
      </c>
      <c r="N10" s="211">
        <f t="shared" si="3"/>
        <v>0</v>
      </c>
      <c r="O10" s="211"/>
      <c r="P10" s="211"/>
      <c r="Q10" s="211"/>
      <c r="R10" s="207">
        <f t="shared" ref="R10:AB10" si="4">MAX(R15:R18)</f>
        <v>0</v>
      </c>
      <c r="S10" s="207">
        <f t="shared" si="4"/>
        <v>0</v>
      </c>
      <c r="T10" s="207">
        <f t="shared" si="4"/>
        <v>0</v>
      </c>
      <c r="U10" s="211">
        <f t="shared" si="4"/>
        <v>0</v>
      </c>
      <c r="V10" s="211">
        <f t="shared" si="4"/>
        <v>0</v>
      </c>
      <c r="W10" s="211">
        <f t="shared" si="4"/>
        <v>0</v>
      </c>
      <c r="X10" s="211">
        <f t="shared" si="4"/>
        <v>0</v>
      </c>
      <c r="Y10" s="211">
        <f t="shared" si="4"/>
        <v>0</v>
      </c>
      <c r="Z10" s="211">
        <f t="shared" si="4"/>
        <v>0</v>
      </c>
      <c r="AA10" s="211">
        <f t="shared" si="4"/>
        <v>0</v>
      </c>
      <c r="AB10" s="269">
        <f t="shared" si="4"/>
        <v>0</v>
      </c>
      <c r="AC10" s="235"/>
      <c r="AD10" s="264"/>
      <c r="AE10" s="240"/>
      <c r="AF10" s="116"/>
    </row>
    <row r="11" spans="1:33" ht="17.100000000000001" customHeight="1">
      <c r="B11" s="261" t="s">
        <v>45</v>
      </c>
      <c r="C11" s="235"/>
      <c r="D11" s="206"/>
      <c r="E11" s="207">
        <f>MIN(E15:E18)</f>
        <v>0</v>
      </c>
      <c r="F11" s="207">
        <f>MIN(F15:F18)</f>
        <v>0</v>
      </c>
      <c r="G11" s="208"/>
      <c r="H11" s="270">
        <f t="shared" ref="H11:N11" si="5">MIN(H15:H18)</f>
        <v>0</v>
      </c>
      <c r="I11" s="213">
        <f t="shared" si="5"/>
        <v>0</v>
      </c>
      <c r="J11" s="213">
        <f t="shared" si="5"/>
        <v>0</v>
      </c>
      <c r="K11" s="213">
        <f t="shared" si="5"/>
        <v>0</v>
      </c>
      <c r="L11" s="211">
        <f t="shared" si="5"/>
        <v>0</v>
      </c>
      <c r="M11" s="211">
        <f t="shared" si="5"/>
        <v>0</v>
      </c>
      <c r="N11" s="211">
        <f t="shared" si="5"/>
        <v>0</v>
      </c>
      <c r="O11" s="211"/>
      <c r="P11" s="211"/>
      <c r="Q11" s="211"/>
      <c r="R11" s="207">
        <f t="shared" ref="R11:AB11" si="6">MIN(R15:R18)</f>
        <v>0</v>
      </c>
      <c r="S11" s="207">
        <f t="shared" si="6"/>
        <v>0</v>
      </c>
      <c r="T11" s="207">
        <f t="shared" si="6"/>
        <v>0</v>
      </c>
      <c r="U11" s="211">
        <f t="shared" si="6"/>
        <v>0</v>
      </c>
      <c r="V11" s="211">
        <f t="shared" si="6"/>
        <v>0</v>
      </c>
      <c r="W11" s="211">
        <f t="shared" si="6"/>
        <v>0</v>
      </c>
      <c r="X11" s="211">
        <f t="shared" si="6"/>
        <v>0</v>
      </c>
      <c r="Y11" s="211">
        <f t="shared" si="6"/>
        <v>0</v>
      </c>
      <c r="Z11" s="211">
        <f t="shared" si="6"/>
        <v>0</v>
      </c>
      <c r="AA11" s="211">
        <f t="shared" si="6"/>
        <v>0</v>
      </c>
      <c r="AB11" s="269">
        <f t="shared" si="6"/>
        <v>0</v>
      </c>
      <c r="AC11" s="235"/>
      <c r="AD11" s="264"/>
      <c r="AE11" s="240"/>
      <c r="AF11" s="116"/>
    </row>
    <row r="12" spans="1:33" ht="17.100000000000001" customHeight="1" thickBot="1">
      <c r="B12" s="271"/>
      <c r="C12" s="272"/>
      <c r="D12" s="215"/>
      <c r="E12" s="267"/>
      <c r="F12" s="267"/>
      <c r="G12" s="268"/>
      <c r="H12" s="273"/>
      <c r="I12" s="274"/>
      <c r="J12" s="274"/>
      <c r="K12" s="274"/>
      <c r="L12" s="275"/>
      <c r="M12" s="275"/>
      <c r="N12" s="275"/>
      <c r="O12" s="275"/>
      <c r="P12" s="275"/>
      <c r="Q12" s="275"/>
      <c r="R12" s="267"/>
      <c r="S12" s="267"/>
      <c r="T12" s="267"/>
      <c r="U12" s="275"/>
      <c r="V12" s="275"/>
      <c r="W12" s="275"/>
      <c r="X12" s="275"/>
      <c r="Y12" s="275"/>
      <c r="Z12" s="275"/>
      <c r="AA12" s="275"/>
      <c r="AB12" s="276"/>
      <c r="AC12" s="272"/>
      <c r="AD12" s="278"/>
      <c r="AE12" s="280"/>
      <c r="AF12" s="129"/>
    </row>
    <row r="13" spans="1:33" ht="17.100000000000001" customHeight="1" thickBot="1">
      <c r="B13" s="138" t="s">
        <v>543</v>
      </c>
      <c r="C13" s="173">
        <v>45127</v>
      </c>
      <c r="D13" s="130" t="s">
        <v>26</v>
      </c>
      <c r="E13" s="135">
        <v>27.1</v>
      </c>
      <c r="F13" s="135">
        <v>25.5</v>
      </c>
      <c r="G13" s="139" t="s">
        <v>80</v>
      </c>
      <c r="H13" s="437">
        <v>1.5</v>
      </c>
      <c r="I13" s="438">
        <v>1.5</v>
      </c>
      <c r="J13" s="438">
        <v>1</v>
      </c>
      <c r="K13" s="438">
        <v>1</v>
      </c>
      <c r="L13" s="135">
        <v>7.8</v>
      </c>
      <c r="M13" s="135">
        <v>7.9</v>
      </c>
      <c r="N13" s="135">
        <v>7.9</v>
      </c>
      <c r="O13" s="135" t="s">
        <v>107</v>
      </c>
      <c r="P13" s="135" t="s">
        <v>107</v>
      </c>
      <c r="Q13" s="135" t="s">
        <v>107</v>
      </c>
      <c r="R13" s="176">
        <v>0</v>
      </c>
      <c r="S13" s="176">
        <v>0</v>
      </c>
      <c r="T13" s="176">
        <v>0</v>
      </c>
      <c r="U13" s="136" t="s">
        <v>55</v>
      </c>
      <c r="V13" s="136" t="s">
        <v>55</v>
      </c>
      <c r="W13" s="136" t="s">
        <v>55</v>
      </c>
      <c r="X13" s="135">
        <v>0.3</v>
      </c>
      <c r="Y13" s="135">
        <v>0.3</v>
      </c>
      <c r="Z13" s="135">
        <v>0.3</v>
      </c>
      <c r="AA13" s="176" t="s">
        <v>25</v>
      </c>
      <c r="AB13" s="149" t="s">
        <v>25</v>
      </c>
      <c r="AC13" s="162" t="s">
        <v>116</v>
      </c>
      <c r="AD13" s="157" t="s">
        <v>525</v>
      </c>
      <c r="AE13" s="163" t="s">
        <v>189</v>
      </c>
      <c r="AF13" s="200" t="s">
        <v>186</v>
      </c>
      <c r="AG13" s="72"/>
    </row>
    <row r="14" spans="1:33" ht="17.100000000000001" customHeight="1">
      <c r="B14" s="599" t="s">
        <v>786</v>
      </c>
      <c r="C14" s="533"/>
      <c r="D14" s="534"/>
      <c r="E14" s="554"/>
      <c r="F14" s="554"/>
      <c r="G14" s="555"/>
      <c r="H14" s="556"/>
      <c r="I14" s="557"/>
      <c r="J14" s="557"/>
      <c r="K14" s="557"/>
      <c r="L14" s="554"/>
      <c r="M14" s="554"/>
      <c r="N14" s="554"/>
      <c r="O14" s="535"/>
      <c r="P14" s="535"/>
      <c r="Q14" s="535"/>
      <c r="R14" s="558"/>
      <c r="S14" s="558"/>
      <c r="T14" s="558"/>
      <c r="U14" s="559"/>
      <c r="V14" s="559"/>
      <c r="W14" s="559"/>
      <c r="X14" s="554"/>
      <c r="Y14" s="554"/>
      <c r="Z14" s="554"/>
      <c r="AA14" s="558"/>
      <c r="AB14" s="560"/>
      <c r="AC14" s="537"/>
      <c r="AD14" s="561"/>
      <c r="AE14" s="562"/>
      <c r="AF14" s="563"/>
      <c r="AG14" s="72"/>
    </row>
    <row r="15" spans="1:33" ht="17.100000000000001" customHeight="1">
      <c r="B15" s="529" t="str">
        <f>'調査票（プール水質）①'!D5</f>
        <v/>
      </c>
      <c r="C15" s="165" t="str">
        <f>IF('調査票（プール水質）①'!D7="","",'調査票（プール水質）①'!D7)</f>
        <v/>
      </c>
      <c r="D15" s="73" t="str">
        <f>IF('調査票（プール水質）①'!G9="","",'調査票（プール水質）①'!G9)</f>
        <v/>
      </c>
      <c r="E15" s="103" t="str">
        <f>IF('調査票（プール水質）①'!O9="","",'調査票（プール水質）①'!O9)</f>
        <v/>
      </c>
      <c r="F15" s="103" t="str">
        <f>IF('調査票（プール水質）①'!X9="","",'調査票（プール水質）①'!X9)</f>
        <v/>
      </c>
      <c r="G15" s="187" t="str">
        <f>IF('調査票（プール水質）②'!Q10="","",'調査票（プール水質）②'!Q10)</f>
        <v/>
      </c>
      <c r="H15" s="564" t="str">
        <f>IF('調査票（プール水質）①'!D13="","",'調査票（プール水質）①'!D13)</f>
        <v/>
      </c>
      <c r="I15" s="663" t="str">
        <f>IF('調査票（プール水質）①'!G13="","",'調査票（プール水質）①'!G13)</f>
        <v/>
      </c>
      <c r="J15" s="103" t="str">
        <f>IF('調査票（プール水質）①'!J13="","",'調査票（プール水質）①'!J13)</f>
        <v/>
      </c>
      <c r="K15" s="103" t="str">
        <f>IF('調査票（プール水質）①'!M13="","",'調査票（プール水質）①'!M13)</f>
        <v/>
      </c>
      <c r="L15" s="103" t="str">
        <f>IF('調査票（プール水質）①'!D14="","",'調査票（プール水質）①'!D14)</f>
        <v/>
      </c>
      <c r="M15" s="103" t="str">
        <f>IF('調査票（プール水質）①'!G14="","",'調査票（プール水質）①'!G14)</f>
        <v/>
      </c>
      <c r="N15" s="103" t="str">
        <f>IF('調査票（プール水質）①'!J14="","",'調査票（プール水質）①'!J14)</f>
        <v/>
      </c>
      <c r="O15" s="103" t="str">
        <f>IF('調査票（プール水質）①'!D15="","",'調査票（プール水質）①'!D15)</f>
        <v/>
      </c>
      <c r="P15" s="103" t="str">
        <f>IF('調査票（プール水質）①'!G15="","",'調査票（プール水質）①'!G15)</f>
        <v/>
      </c>
      <c r="Q15" s="103" t="str">
        <f>IF('調査票（プール水質）①'!J15="","",'調査票（プール水質）①'!J15)</f>
        <v/>
      </c>
      <c r="R15" s="103" t="str">
        <f>IF('調査票（プール水質）①'!D16="","",'調査票（プール水質）①'!D16)</f>
        <v/>
      </c>
      <c r="S15" s="103" t="str">
        <f>IF('調査票（プール水質）①'!G16="","",'調査票（プール水質）①'!G16)</f>
        <v/>
      </c>
      <c r="T15" s="103" t="str">
        <f>IF('調査票（プール水質）①'!J16="","",'調査票（プール水質）①'!J16)</f>
        <v/>
      </c>
      <c r="U15" s="73" t="str">
        <f>IF('調査票（プール水質）①'!D17="","",'調査票（プール水質）①'!D17)</f>
        <v/>
      </c>
      <c r="V15" s="73" t="str">
        <f>IF('調査票（プール水質）①'!G17="","",'調査票（プール水質）①'!G17)</f>
        <v/>
      </c>
      <c r="W15" s="73" t="str">
        <f>IF('調査票（プール水質）①'!J17="","",'調査票（プール水質）①'!J17)</f>
        <v/>
      </c>
      <c r="X15" s="103" t="str">
        <f>IF('調査票（プール水質）①'!D18="","",'調査票（プール水質）①'!D18)</f>
        <v/>
      </c>
      <c r="Y15" s="103" t="str">
        <f>IF('調査票（プール水質）①'!G18="","",'調査票（プール水質）①'!G18)</f>
        <v/>
      </c>
      <c r="Z15" s="103" t="str">
        <f>IF('調査票（プール水質）①'!J18="","",'調査票（プール水質）①'!J18)</f>
        <v/>
      </c>
      <c r="AA15" s="103" t="str">
        <f>IF('調査票（プール水質）①'!D19="","",'調査票（プール水質）①'!D19)</f>
        <v/>
      </c>
      <c r="AB15" s="190" t="str">
        <f>IF('調査票（プール水質）①'!D20="","",'調査票（プール水質）①'!D20)</f>
        <v/>
      </c>
      <c r="AC15" s="544" t="str">
        <f>IF('調査票（プール水質）①'!D21="","",'調査票（プール水質）①'!D21)</f>
        <v/>
      </c>
      <c r="AD15" s="552" t="str">
        <f>IF('調査票（プール水質）①'!H23="","",'調査票（プール水質）①'!H23)</f>
        <v/>
      </c>
      <c r="AE15" s="565" t="str">
        <f>IF('調査票（プール水質）①'!D24="","",'調査票（プール水質）①'!D24)</f>
        <v/>
      </c>
      <c r="AF15" s="566">
        <f>'調査票（プール水質）①'!A26</f>
        <v>0</v>
      </c>
      <c r="AG15" s="72"/>
    </row>
    <row r="16" spans="1:33" ht="17.100000000000001" customHeight="1" thickBot="1">
      <c r="B16" s="87"/>
      <c r="C16" s="172"/>
      <c r="D16" s="92"/>
      <c r="E16" s="102"/>
      <c r="F16" s="102"/>
      <c r="G16" s="122"/>
      <c r="H16" s="358"/>
      <c r="I16" s="359"/>
      <c r="J16" s="359"/>
      <c r="K16" s="359"/>
      <c r="L16" s="102"/>
      <c r="M16" s="102"/>
      <c r="N16" s="102"/>
      <c r="O16" s="95"/>
      <c r="P16" s="95"/>
      <c r="Q16" s="95"/>
      <c r="R16" s="110"/>
      <c r="S16" s="110"/>
      <c r="T16" s="110"/>
      <c r="U16" s="96"/>
      <c r="V16" s="96"/>
      <c r="W16" s="96"/>
      <c r="X16" s="102"/>
      <c r="Y16" s="102"/>
      <c r="Z16" s="102"/>
      <c r="AA16" s="110"/>
      <c r="AB16" s="100"/>
      <c r="AC16" s="117"/>
      <c r="AD16" s="115"/>
      <c r="AE16" s="118"/>
      <c r="AF16" s="119"/>
    </row>
    <row r="17" spans="3:31" ht="17.100000000000001" customHeight="1">
      <c r="C17" s="105"/>
      <c r="D17" s="106"/>
      <c r="E17" s="66"/>
      <c r="F17" s="66"/>
      <c r="G17" s="104"/>
      <c r="H17" s="66"/>
      <c r="I17" s="66"/>
      <c r="J17" s="66"/>
      <c r="K17" s="66"/>
      <c r="L17" s="66"/>
      <c r="M17" s="66"/>
      <c r="N17" s="66"/>
      <c r="O17" s="66"/>
      <c r="P17" s="107"/>
      <c r="Q17" s="107"/>
      <c r="R17" s="66"/>
      <c r="S17" s="66"/>
      <c r="T17" s="66"/>
      <c r="U17" s="66"/>
      <c r="V17" s="66"/>
      <c r="W17" s="66"/>
      <c r="X17" s="66"/>
      <c r="Y17" s="66"/>
      <c r="Z17" s="66"/>
      <c r="AA17" s="66"/>
      <c r="AB17" s="66"/>
      <c r="AC17" s="106"/>
      <c r="AD17" s="106"/>
      <c r="AE17" s="106"/>
    </row>
    <row r="18" spans="3:31" ht="17.100000000000001" customHeight="1">
      <c r="P18" s="20"/>
      <c r="Q18" s="20"/>
    </row>
    <row r="19" spans="3:31" ht="17.100000000000001" customHeight="1">
      <c r="P19" s="20"/>
      <c r="Q19" s="20"/>
    </row>
    <row r="20" spans="3:31" ht="17.100000000000001" customHeight="1">
      <c r="P20" s="20"/>
      <c r="Q20" s="20"/>
    </row>
    <row r="21" spans="3:31">
      <c r="P21" s="20"/>
      <c r="Q21" s="20"/>
    </row>
    <row r="22" spans="3:31">
      <c r="P22" s="20"/>
      <c r="Q22" s="20"/>
    </row>
    <row r="23" spans="3:31">
      <c r="P23" s="20"/>
      <c r="Q23" s="20"/>
    </row>
    <row r="24" spans="3:31">
      <c r="P24" s="20"/>
      <c r="Q24" s="20"/>
    </row>
    <row r="25" spans="3:31">
      <c r="P25" s="20"/>
      <c r="Q25" s="20"/>
    </row>
    <row r="26" spans="3:31">
      <c r="P26" s="20"/>
      <c r="Q26" s="20"/>
    </row>
    <row r="27" spans="3:31">
      <c r="P27" s="20"/>
      <c r="Q27" s="20"/>
    </row>
    <row r="28" spans="3:31">
      <c r="P28" s="20"/>
      <c r="Q28" s="20"/>
    </row>
    <row r="29" spans="3:31">
      <c r="P29" s="20"/>
      <c r="Q29" s="20"/>
    </row>
    <row r="30" spans="3:31">
      <c r="P30" s="20"/>
      <c r="Q30" s="20"/>
    </row>
    <row r="31" spans="3:31">
      <c r="P31" s="20"/>
      <c r="Q31" s="20"/>
    </row>
    <row r="32" spans="3:31">
      <c r="P32" s="20"/>
      <c r="Q32" s="20"/>
    </row>
    <row r="33" spans="16:17">
      <c r="P33" s="20"/>
      <c r="Q33" s="20"/>
    </row>
    <row r="34" spans="16:17">
      <c r="P34" s="20"/>
      <c r="Q34" s="20"/>
    </row>
    <row r="35" spans="16:17">
      <c r="P35" s="20"/>
      <c r="Q35" s="20"/>
    </row>
    <row r="36" spans="16:17">
      <c r="P36" s="20"/>
      <c r="Q36" s="20"/>
    </row>
    <row r="37" spans="16:17">
      <c r="P37" s="20"/>
      <c r="Q37" s="20"/>
    </row>
    <row r="38" spans="16:17">
      <c r="P38" s="20"/>
      <c r="Q38" s="20"/>
    </row>
    <row r="39" spans="16:17">
      <c r="P39" s="20"/>
      <c r="Q39" s="20"/>
    </row>
    <row r="40" spans="16:17">
      <c r="P40" s="20"/>
      <c r="Q40" s="20"/>
    </row>
    <row r="41" spans="16:17">
      <c r="P41" s="20"/>
      <c r="Q41" s="20"/>
    </row>
    <row r="42" spans="16:17">
      <c r="P42" s="20"/>
      <c r="Q42" s="20"/>
    </row>
    <row r="43" spans="16:17">
      <c r="P43" s="20"/>
      <c r="Q43" s="20"/>
    </row>
    <row r="44" spans="16:17">
      <c r="P44" s="20"/>
      <c r="Q44" s="20"/>
    </row>
    <row r="45" spans="16:17">
      <c r="P45" s="20"/>
      <c r="Q45" s="20"/>
    </row>
    <row r="46" spans="16:17">
      <c r="P46" s="20"/>
      <c r="Q46" s="20"/>
    </row>
    <row r="47" spans="16:17">
      <c r="P47" s="20"/>
      <c r="Q47" s="20"/>
    </row>
    <row r="48" spans="16:17">
      <c r="P48" s="20"/>
      <c r="Q48" s="20"/>
    </row>
    <row r="49" spans="16:17">
      <c r="P49" s="20"/>
      <c r="Q49" s="20"/>
    </row>
    <row r="50" spans="16:17">
      <c r="P50" s="20"/>
      <c r="Q50" s="20"/>
    </row>
    <row r="51" spans="16:17">
      <c r="P51" s="20"/>
      <c r="Q51" s="20"/>
    </row>
    <row r="52" spans="16:17">
      <c r="P52" s="20"/>
      <c r="Q52" s="20"/>
    </row>
    <row r="53" spans="16:17">
      <c r="P53" s="20"/>
      <c r="Q53" s="20"/>
    </row>
    <row r="54" spans="16:17">
      <c r="P54" s="20"/>
      <c r="Q54" s="20"/>
    </row>
    <row r="55" spans="16:17">
      <c r="P55" s="20"/>
      <c r="Q55" s="20"/>
    </row>
    <row r="56" spans="16:17">
      <c r="P56" s="20"/>
      <c r="Q56" s="20"/>
    </row>
    <row r="57" spans="16:17">
      <c r="P57" s="20"/>
      <c r="Q57" s="20"/>
    </row>
    <row r="58" spans="16:17">
      <c r="P58" s="20"/>
      <c r="Q58" s="20"/>
    </row>
    <row r="59" spans="16:17">
      <c r="P59" s="20"/>
      <c r="Q59" s="20"/>
    </row>
    <row r="60" spans="16:17">
      <c r="P60" s="20"/>
      <c r="Q60" s="20"/>
    </row>
  </sheetData>
  <mergeCells count="33">
    <mergeCell ref="H6:K6"/>
    <mergeCell ref="L6:N6"/>
    <mergeCell ref="O6:Q6"/>
    <mergeCell ref="AF3:AF6"/>
    <mergeCell ref="L3:N3"/>
    <mergeCell ref="O3:Q3"/>
    <mergeCell ref="R3:T3"/>
    <mergeCell ref="O4:O5"/>
    <mergeCell ref="P4:P5"/>
    <mergeCell ref="Q4:Q5"/>
    <mergeCell ref="R5:T5"/>
    <mergeCell ref="AC3:AC5"/>
    <mergeCell ref="AE3:AE5"/>
    <mergeCell ref="R6:T6"/>
    <mergeCell ref="U5:W5"/>
    <mergeCell ref="U6:W6"/>
    <mergeCell ref="G3:G5"/>
    <mergeCell ref="H5:K5"/>
    <mergeCell ref="L4:L5"/>
    <mergeCell ref="M4:M5"/>
    <mergeCell ref="N4:N5"/>
    <mergeCell ref="H3:K3"/>
    <mergeCell ref="B3:B5"/>
    <mergeCell ref="C3:C5"/>
    <mergeCell ref="D3:D5"/>
    <mergeCell ref="E3:E4"/>
    <mergeCell ref="F3:F4"/>
    <mergeCell ref="AD3:AD5"/>
    <mergeCell ref="X5:Z5"/>
    <mergeCell ref="X6:Z6"/>
    <mergeCell ref="AA3:AA4"/>
    <mergeCell ref="U3:W3"/>
    <mergeCell ref="X3:Z3"/>
  </mergeCells>
  <phoneticPr fontId="1"/>
  <dataValidations count="3">
    <dataValidation type="list" allowBlank="1" showInputMessage="1" showErrorMessage="1" sqref="D13">
      <formula1>"晴,曇,雨,雪,ー"</formula1>
    </dataValidation>
    <dataValidation type="list" allowBlank="1" showInputMessage="1" showErrorMessage="1" sqref="G13">
      <formula1>"適,不適"</formula1>
    </dataValidation>
    <dataValidation type="list" allowBlank="1" showInputMessage="1" showErrorMessage="1" sqref="O13:Q13">
      <formula1>"+,－"</formula1>
    </dataValidation>
  </dataValidations>
  <pageMargins left="0.39370078740157483" right="0.39370078740157483" top="0.59055118110236227" bottom="0.59055118110236227" header="0.31496062992125984" footer="0.31496062992125984"/>
  <pageSetup paperSize="9" scale="69" fitToHeight="0" orientation="landscape" r:id="rId1"/>
  <headerFooter>
    <oddFooter>&amp;C&amp;"ＭＳ ゴシック,標準"&amp;9県立プール　&amp;P/&amp;N&amp;R&amp;"ＭＳ ゴシック,標準"&amp;9一般社団法人長野県薬剤師会</oddFooter>
  </headerFooter>
  <extLst>
    <ext xmlns:x14="http://schemas.microsoft.com/office/spreadsheetml/2009/9/main" uri="{CCE6A557-97BC-4b89-ADB6-D9C93CAAB3DF}">
      <x14:dataValidations xmlns:xm="http://schemas.microsoft.com/office/excel/2006/main" count="3">
        <x14:dataValidation type="list" allowBlank="1" showInputMessage="1" showErrorMessage="1">
          <x14:formula1>
            <xm:f>選択リスト!$G$3:$G$6</xm:f>
          </x14:formula1>
          <xm:sqref>AC13</xm:sqref>
        </x14:dataValidation>
        <x14:dataValidation type="list" allowBlank="1" showInputMessage="1" showErrorMessage="1">
          <x14:formula1>
            <xm:f>選択リスト!$H$3:$H$6</xm:f>
          </x14:formula1>
          <xm:sqref>AD13</xm:sqref>
        </x14:dataValidation>
        <x14:dataValidation type="list" allowBlank="1" showInputMessage="1" showErrorMessage="1">
          <x14:formula1>
            <xm:f>選択リスト!$I$3:$I$6</xm:f>
          </x14:formula1>
          <xm:sqref>AE13</xm:sqref>
        </x14:dataValidation>
      </x14:dataValidations>
    </ext>
  </extLst>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W60"/>
  <sheetViews>
    <sheetView zoomScale="125" zoomScaleNormal="125" zoomScaleSheetLayoutView="100" workbookViewId="0">
      <selection activeCell="M24" sqref="M24"/>
    </sheetView>
  </sheetViews>
  <sheetFormatPr defaultRowHeight="11.25"/>
  <cols>
    <col min="1" max="1" width="3.75" style="1" bestFit="1" customWidth="1"/>
    <col min="2" max="2" width="14.125" style="16" customWidth="1"/>
    <col min="3" max="3" width="11.375" style="3" customWidth="1"/>
    <col min="4" max="4" width="5.625" style="10" customWidth="1"/>
    <col min="5" max="12" width="9.625" style="17" customWidth="1"/>
    <col min="13" max="14" width="9.625" style="10" customWidth="1"/>
    <col min="15" max="21" width="9.625" style="17" customWidth="1"/>
    <col min="22" max="22" width="70.625" style="14" customWidth="1"/>
    <col min="23" max="16384" width="9" style="15"/>
  </cols>
  <sheetData>
    <row r="1" spans="1:23" s="9" customFormat="1" ht="21">
      <c r="A1" s="1"/>
      <c r="B1" s="21" t="s">
        <v>811</v>
      </c>
      <c r="C1" s="3"/>
      <c r="D1" s="2"/>
      <c r="E1" s="7"/>
      <c r="F1" s="7"/>
      <c r="G1" s="7"/>
      <c r="H1" s="7"/>
      <c r="I1" s="7"/>
      <c r="J1" s="7"/>
      <c r="K1" s="7"/>
      <c r="L1" s="7"/>
      <c r="M1" s="4"/>
      <c r="N1" s="4"/>
      <c r="O1" s="7"/>
      <c r="P1" s="7"/>
      <c r="Q1" s="7"/>
      <c r="R1" s="7"/>
      <c r="S1" s="7"/>
      <c r="T1" s="7"/>
      <c r="U1" s="7"/>
      <c r="V1" s="8"/>
    </row>
    <row r="2" spans="1:23" s="10" customFormat="1" ht="12" thickBot="1">
      <c r="A2" s="1"/>
      <c r="C2" s="11"/>
      <c r="V2" s="13"/>
    </row>
    <row r="3" spans="1:23" ht="13.5" customHeight="1">
      <c r="B3" s="1522" t="s">
        <v>0</v>
      </c>
      <c r="C3" s="1523" t="s">
        <v>111</v>
      </c>
      <c r="D3" s="1525" t="s">
        <v>177</v>
      </c>
      <c r="E3" s="1461" t="s">
        <v>599</v>
      </c>
      <c r="F3" s="1530"/>
      <c r="G3" s="1530"/>
      <c r="H3" s="1462"/>
      <c r="I3" s="1462"/>
      <c r="J3" s="1462"/>
      <c r="K3" s="1462"/>
      <c r="L3" s="1462"/>
      <c r="M3" s="1531"/>
      <c r="N3" s="1547" t="s">
        <v>600</v>
      </c>
      <c r="O3" s="1548"/>
      <c r="P3" s="1556" t="s">
        <v>601</v>
      </c>
      <c r="Q3" s="1557"/>
      <c r="R3" s="1557"/>
      <c r="S3" s="1556" t="s">
        <v>602</v>
      </c>
      <c r="T3" s="1557"/>
      <c r="U3" s="1558"/>
      <c r="V3" s="1534" t="s">
        <v>95</v>
      </c>
    </row>
    <row r="4" spans="1:23" ht="27" customHeight="1">
      <c r="B4" s="1468"/>
      <c r="C4" s="1490"/>
      <c r="D4" s="1526"/>
      <c r="E4" s="1554" t="s">
        <v>608</v>
      </c>
      <c r="F4" s="1545" t="s">
        <v>609</v>
      </c>
      <c r="G4" s="1545" t="s">
        <v>610</v>
      </c>
      <c r="H4" s="1561" t="s">
        <v>611</v>
      </c>
      <c r="I4" s="1545" t="s">
        <v>612</v>
      </c>
      <c r="J4" s="1545" t="s">
        <v>613</v>
      </c>
      <c r="K4" s="1545" t="s">
        <v>603</v>
      </c>
      <c r="L4" s="1545" t="s">
        <v>604</v>
      </c>
      <c r="M4" s="1545" t="s">
        <v>605</v>
      </c>
      <c r="N4" s="1545" t="s">
        <v>606</v>
      </c>
      <c r="O4" s="1549" t="s">
        <v>607</v>
      </c>
      <c r="P4" s="1551" t="s">
        <v>614</v>
      </c>
      <c r="Q4" s="1551" t="s">
        <v>615</v>
      </c>
      <c r="R4" s="1551" t="s">
        <v>616</v>
      </c>
      <c r="S4" s="1551" t="s">
        <v>617</v>
      </c>
      <c r="T4" s="1551" t="s">
        <v>618</v>
      </c>
      <c r="U4" s="1559" t="s">
        <v>619</v>
      </c>
      <c r="V4" s="1535"/>
    </row>
    <row r="5" spans="1:23" ht="17.100000000000001" customHeight="1">
      <c r="B5" s="1469"/>
      <c r="C5" s="1491"/>
      <c r="D5" s="1527"/>
      <c r="E5" s="1555"/>
      <c r="F5" s="1546"/>
      <c r="G5" s="1546"/>
      <c r="H5" s="1546"/>
      <c r="I5" s="1546"/>
      <c r="J5" s="1546"/>
      <c r="K5" s="1546"/>
      <c r="L5" s="1546"/>
      <c r="M5" s="1546"/>
      <c r="N5" s="1553"/>
      <c r="O5" s="1550"/>
      <c r="P5" s="1552"/>
      <c r="Q5" s="1552"/>
      <c r="R5" s="1552"/>
      <c r="S5" s="1552"/>
      <c r="T5" s="1552"/>
      <c r="U5" s="1560"/>
      <c r="V5" s="1535"/>
    </row>
    <row r="6" spans="1:23" ht="17.100000000000001" customHeight="1">
      <c r="B6" s="281" t="s">
        <v>22</v>
      </c>
      <c r="C6" s="223"/>
      <c r="D6" s="283"/>
      <c r="E6" s="290"/>
      <c r="F6" s="436"/>
      <c r="G6" s="436"/>
      <c r="H6" s="436"/>
      <c r="I6" s="282"/>
      <c r="J6" s="436"/>
      <c r="K6" s="436"/>
      <c r="L6" s="282"/>
      <c r="M6" s="436"/>
      <c r="N6" s="436"/>
      <c r="O6" s="282"/>
      <c r="P6" s="436"/>
      <c r="Q6" s="436"/>
      <c r="R6" s="282"/>
      <c r="S6" s="436"/>
      <c r="T6" s="436"/>
      <c r="U6" s="222"/>
      <c r="V6" s="1535"/>
    </row>
    <row r="7" spans="1:23" ht="17.100000000000001" customHeight="1">
      <c r="B7" s="261" t="s">
        <v>18</v>
      </c>
      <c r="C7" s="235"/>
      <c r="D7" s="262"/>
      <c r="E7" s="209"/>
      <c r="F7" s="207"/>
      <c r="G7" s="207"/>
      <c r="H7" s="207"/>
      <c r="I7" s="207"/>
      <c r="J7" s="207"/>
      <c r="K7" s="207"/>
      <c r="L7" s="207"/>
      <c r="M7" s="207"/>
      <c r="N7" s="207"/>
      <c r="O7" s="207"/>
      <c r="P7" s="207"/>
      <c r="Q7" s="207"/>
      <c r="R7" s="207"/>
      <c r="S7" s="207"/>
      <c r="T7" s="207"/>
      <c r="U7" s="208"/>
      <c r="V7" s="116"/>
    </row>
    <row r="8" spans="1:23" ht="17.100000000000001" customHeight="1">
      <c r="B8" s="261" t="s">
        <v>19</v>
      </c>
      <c r="C8" s="235"/>
      <c r="D8" s="208"/>
      <c r="E8" s="265"/>
      <c r="F8" s="266"/>
      <c r="G8" s="266"/>
      <c r="H8" s="266"/>
      <c r="I8" s="207"/>
      <c r="J8" s="207"/>
      <c r="K8" s="207"/>
      <c r="L8" s="207"/>
      <c r="M8" s="207"/>
      <c r="N8" s="207"/>
      <c r="O8" s="207"/>
      <c r="P8" s="207"/>
      <c r="Q8" s="207"/>
      <c r="R8" s="207"/>
      <c r="S8" s="207"/>
      <c r="T8" s="207"/>
      <c r="U8" s="208"/>
      <c r="V8" s="116"/>
    </row>
    <row r="9" spans="1:23" ht="17.100000000000001" customHeight="1">
      <c r="B9" s="261" t="s">
        <v>20</v>
      </c>
      <c r="C9" s="235"/>
      <c r="D9" s="208"/>
      <c r="E9" s="212"/>
      <c r="F9" s="211"/>
      <c r="G9" s="211"/>
      <c r="H9" s="211"/>
      <c r="I9" s="211"/>
      <c r="J9" s="211"/>
      <c r="K9" s="211"/>
      <c r="L9" s="211"/>
      <c r="M9" s="211"/>
      <c r="N9" s="211"/>
      <c r="O9" s="213"/>
      <c r="P9" s="213"/>
      <c r="Q9" s="213"/>
      <c r="R9" s="211"/>
      <c r="S9" s="211"/>
      <c r="T9" s="211"/>
      <c r="U9" s="269"/>
      <c r="V9" s="116"/>
    </row>
    <row r="10" spans="1:23" ht="17.100000000000001" customHeight="1">
      <c r="B10" s="261" t="s">
        <v>44</v>
      </c>
      <c r="C10" s="235"/>
      <c r="D10" s="208"/>
      <c r="E10" s="212"/>
      <c r="F10" s="211"/>
      <c r="G10" s="211"/>
      <c r="H10" s="211"/>
      <c r="I10" s="211"/>
      <c r="J10" s="211"/>
      <c r="K10" s="211"/>
      <c r="L10" s="211"/>
      <c r="M10" s="211"/>
      <c r="N10" s="211"/>
      <c r="O10" s="207"/>
      <c r="P10" s="207"/>
      <c r="Q10" s="207"/>
      <c r="R10" s="211"/>
      <c r="S10" s="211"/>
      <c r="T10" s="211"/>
      <c r="U10" s="269"/>
      <c r="V10" s="116"/>
    </row>
    <row r="11" spans="1:23" ht="17.100000000000001" customHeight="1">
      <c r="B11" s="261" t="s">
        <v>45</v>
      </c>
      <c r="C11" s="235"/>
      <c r="D11" s="208"/>
      <c r="E11" s="270"/>
      <c r="F11" s="213"/>
      <c r="G11" s="213"/>
      <c r="H11" s="213"/>
      <c r="I11" s="211"/>
      <c r="J11" s="211"/>
      <c r="K11" s="211"/>
      <c r="L11" s="211"/>
      <c r="M11" s="211"/>
      <c r="N11" s="211"/>
      <c r="O11" s="207"/>
      <c r="P11" s="207"/>
      <c r="Q11" s="207"/>
      <c r="R11" s="211"/>
      <c r="S11" s="211"/>
      <c r="T11" s="211"/>
      <c r="U11" s="269"/>
      <c r="V11" s="116"/>
    </row>
    <row r="12" spans="1:23" ht="17.100000000000001" customHeight="1" thickBot="1">
      <c r="B12" s="271"/>
      <c r="C12" s="272"/>
      <c r="D12" s="268"/>
      <c r="E12" s="434"/>
      <c r="F12" s="435"/>
      <c r="G12" s="435"/>
      <c r="H12" s="435"/>
      <c r="I12" s="322"/>
      <c r="J12" s="322"/>
      <c r="K12" s="322"/>
      <c r="L12" s="322"/>
      <c r="M12" s="322"/>
      <c r="N12" s="322"/>
      <c r="O12" s="320"/>
      <c r="P12" s="320"/>
      <c r="Q12" s="320"/>
      <c r="R12" s="322"/>
      <c r="S12" s="322"/>
      <c r="T12" s="322"/>
      <c r="U12" s="323"/>
      <c r="V12" s="129"/>
    </row>
    <row r="13" spans="1:23" ht="17.100000000000001" customHeight="1" thickBot="1">
      <c r="B13" s="138" t="s">
        <v>543</v>
      </c>
      <c r="C13" s="173">
        <v>45127</v>
      </c>
      <c r="D13" s="139" t="s">
        <v>80</v>
      </c>
      <c r="E13" s="437" t="s">
        <v>509</v>
      </c>
      <c r="F13" s="438" t="s">
        <v>509</v>
      </c>
      <c r="G13" s="438" t="s">
        <v>521</v>
      </c>
      <c r="H13" s="438" t="s">
        <v>509</v>
      </c>
      <c r="I13" s="438" t="s">
        <v>509</v>
      </c>
      <c r="J13" s="438" t="s">
        <v>509</v>
      </c>
      <c r="K13" s="438" t="s">
        <v>509</v>
      </c>
      <c r="L13" s="438" t="s">
        <v>509</v>
      </c>
      <c r="M13" s="438" t="s">
        <v>509</v>
      </c>
      <c r="N13" s="438" t="s">
        <v>509</v>
      </c>
      <c r="O13" s="438" t="s">
        <v>509</v>
      </c>
      <c r="P13" s="438" t="s">
        <v>510</v>
      </c>
      <c r="Q13" s="438" t="s">
        <v>509</v>
      </c>
      <c r="R13" s="438" t="s">
        <v>509</v>
      </c>
      <c r="S13" s="438" t="s">
        <v>521</v>
      </c>
      <c r="T13" s="438" t="s">
        <v>521</v>
      </c>
      <c r="U13" s="441" t="s">
        <v>521</v>
      </c>
      <c r="V13" s="200" t="s">
        <v>620</v>
      </c>
      <c r="W13" s="72"/>
    </row>
    <row r="14" spans="1:23" ht="17.100000000000001" customHeight="1">
      <c r="B14" s="599" t="s">
        <v>786</v>
      </c>
      <c r="C14" s="533"/>
      <c r="D14" s="555"/>
      <c r="E14" s="568"/>
      <c r="F14" s="569"/>
      <c r="G14" s="569"/>
      <c r="H14" s="569"/>
      <c r="I14" s="569"/>
      <c r="J14" s="569"/>
      <c r="K14" s="569"/>
      <c r="L14" s="569"/>
      <c r="M14" s="569"/>
      <c r="N14" s="569"/>
      <c r="O14" s="569"/>
      <c r="P14" s="569"/>
      <c r="Q14" s="569"/>
      <c r="R14" s="569"/>
      <c r="S14" s="569"/>
      <c r="T14" s="569"/>
      <c r="U14" s="570"/>
      <c r="V14" s="563"/>
      <c r="W14" s="72"/>
    </row>
    <row r="15" spans="1:23" ht="17.100000000000001" customHeight="1">
      <c r="B15" s="529" t="str">
        <f>'調査票（プール施設）①'!D5</f>
        <v/>
      </c>
      <c r="C15" s="165" t="str">
        <f>IF('調査票（プール施設）①'!D7="","",'調査票（プール施設）①'!D7)</f>
        <v/>
      </c>
      <c r="D15" s="187" t="str">
        <f>IF('調査票（プール施設）①'!O8="","",'調査票（プール施設）①'!O8)</f>
        <v/>
      </c>
      <c r="E15" s="564" t="str">
        <f>IF('調査票（プール施設）①'!R10="","",'調査票（プール施設）①'!R10)</f>
        <v/>
      </c>
      <c r="F15" s="103" t="str">
        <f>IF('調査票（プール施設）①'!R11="","",'調査票（プール施設）①'!R11)</f>
        <v/>
      </c>
      <c r="G15" s="103" t="str">
        <f>IF('調査票（プール施設）①'!R12="","",'調査票（プール施設）①'!R12)</f>
        <v/>
      </c>
      <c r="H15" s="103" t="str">
        <f>IF('調査票（プール施設）①'!R13="","",'調査票（プール施設）①'!R13)</f>
        <v/>
      </c>
      <c r="I15" s="103" t="str">
        <f>IF('調査票（プール施設）①'!R14="","",'調査票（プール施設）①'!R14)</f>
        <v/>
      </c>
      <c r="J15" s="103" t="str">
        <f>IF('調査票（プール施設）①'!R15="","",'調査票（プール施設）①'!R15)</f>
        <v/>
      </c>
      <c r="K15" s="103" t="str">
        <f>IF('調査票（プール施設）①'!R16="","",'調査票（プール施設）①'!R16)</f>
        <v/>
      </c>
      <c r="L15" s="103" t="str">
        <f>IF('調査票（プール施設）①'!R17="","",'調査票（プール施設）①'!R17)</f>
        <v/>
      </c>
      <c r="M15" s="103" t="str">
        <f>IF('調査票（プール施設）①'!R18="","",'調査票（プール施設）①'!R18)</f>
        <v/>
      </c>
      <c r="N15" s="103" t="str">
        <f>IF('調査票（プール施設）①'!R19="","",'調査票（プール施設）①'!R19)</f>
        <v/>
      </c>
      <c r="O15" s="103" t="str">
        <f>IF('調査票（プール施設）①'!R20="","",'調査票（プール施設）①'!R20)</f>
        <v/>
      </c>
      <c r="P15" s="103" t="str">
        <f>IF('調査票（プール施設）①'!R21="","",'調査票（プール施設）①'!R21)</f>
        <v/>
      </c>
      <c r="Q15" s="103" t="str">
        <f>IF('調査票（プール施設）①'!R22="","",'調査票（プール施設）①'!R22)</f>
        <v/>
      </c>
      <c r="R15" s="73" t="str">
        <f>IF('調査票（プール施設）①'!R23="","",'調査票（プール施設）①'!R23)</f>
        <v/>
      </c>
      <c r="S15" s="73" t="str">
        <f>IF('調査票（プール施設）①'!R24="","",'調査票（プール施設）①'!R24)</f>
        <v/>
      </c>
      <c r="T15" s="73" t="str">
        <f>IF('調査票（プール施設）①'!R22="","",'調査票（プール施設）①'!R22)</f>
        <v/>
      </c>
      <c r="U15" s="190" t="str">
        <f>IF('調査票（プール施設）①'!R26="","",'調査票（プール施設）①'!R26)</f>
        <v/>
      </c>
      <c r="V15" s="566">
        <f>'調査票（プール施設）①'!A34</f>
        <v>0</v>
      </c>
      <c r="W15" s="72"/>
    </row>
    <row r="16" spans="1:23" ht="17.100000000000001" customHeight="1" thickBot="1">
      <c r="B16" s="87"/>
      <c r="C16" s="172"/>
      <c r="D16" s="122"/>
      <c r="E16" s="439"/>
      <c r="F16" s="440"/>
      <c r="G16" s="440"/>
      <c r="H16" s="440"/>
      <c r="I16" s="95"/>
      <c r="J16" s="95"/>
      <c r="K16" s="95"/>
      <c r="L16" s="95"/>
      <c r="M16" s="95"/>
      <c r="N16" s="95"/>
      <c r="O16" s="109"/>
      <c r="P16" s="109"/>
      <c r="Q16" s="109"/>
      <c r="R16" s="91"/>
      <c r="S16" s="91"/>
      <c r="T16" s="91"/>
      <c r="U16" s="150"/>
      <c r="V16" s="119"/>
    </row>
    <row r="17" spans="3:21" ht="17.100000000000001" customHeight="1">
      <c r="C17" s="105"/>
      <c r="D17" s="104"/>
      <c r="E17" s="66"/>
      <c r="F17" s="66"/>
      <c r="G17" s="66"/>
      <c r="H17" s="66"/>
      <c r="I17" s="66"/>
      <c r="J17" s="66"/>
      <c r="K17" s="66"/>
      <c r="L17" s="66"/>
      <c r="M17" s="107"/>
      <c r="N17" s="107"/>
      <c r="O17" s="66"/>
      <c r="P17" s="66"/>
      <c r="Q17" s="66"/>
      <c r="R17" s="66"/>
      <c r="S17" s="66"/>
      <c r="T17" s="66"/>
      <c r="U17" s="66"/>
    </row>
    <row r="18" spans="3:21" ht="17.100000000000001" customHeight="1">
      <c r="M18" s="20"/>
      <c r="N18" s="20"/>
    </row>
    <row r="19" spans="3:21" ht="17.100000000000001" customHeight="1">
      <c r="M19" s="20"/>
      <c r="N19" s="20"/>
    </row>
    <row r="20" spans="3:21" ht="17.100000000000001" customHeight="1">
      <c r="M20" s="20"/>
      <c r="N20" s="20"/>
    </row>
    <row r="21" spans="3:21">
      <c r="M21" s="20"/>
      <c r="N21" s="20"/>
    </row>
    <row r="22" spans="3:21">
      <c r="M22" s="20"/>
      <c r="N22" s="20"/>
    </row>
    <row r="23" spans="3:21">
      <c r="M23" s="20"/>
      <c r="N23" s="20"/>
    </row>
    <row r="24" spans="3:21">
      <c r="M24" s="20"/>
      <c r="N24" s="20"/>
    </row>
    <row r="25" spans="3:21">
      <c r="M25" s="20"/>
      <c r="N25" s="20"/>
    </row>
    <row r="26" spans="3:21">
      <c r="M26" s="20"/>
      <c r="N26" s="20"/>
    </row>
    <row r="27" spans="3:21">
      <c r="M27" s="20"/>
      <c r="N27" s="20"/>
    </row>
    <row r="28" spans="3:21">
      <c r="M28" s="20"/>
      <c r="N28" s="20"/>
    </row>
    <row r="29" spans="3:21">
      <c r="M29" s="20"/>
      <c r="N29" s="20"/>
    </row>
    <row r="30" spans="3:21">
      <c r="M30" s="20"/>
      <c r="N30" s="20"/>
    </row>
    <row r="31" spans="3:21">
      <c r="M31" s="20"/>
      <c r="N31" s="20"/>
    </row>
    <row r="32" spans="3:21">
      <c r="M32" s="20"/>
      <c r="N32" s="20"/>
    </row>
    <row r="33" spans="13:14">
      <c r="M33" s="20"/>
      <c r="N33" s="20"/>
    </row>
    <row r="34" spans="13:14">
      <c r="M34" s="20"/>
      <c r="N34" s="20"/>
    </row>
    <row r="35" spans="13:14">
      <c r="M35" s="20"/>
      <c r="N35" s="20"/>
    </row>
    <row r="36" spans="13:14">
      <c r="M36" s="20"/>
      <c r="N36" s="20"/>
    </row>
    <row r="37" spans="13:14">
      <c r="M37" s="20"/>
      <c r="N37" s="20"/>
    </row>
    <row r="38" spans="13:14">
      <c r="M38" s="20"/>
      <c r="N38" s="20"/>
    </row>
    <row r="39" spans="13:14">
      <c r="M39" s="20"/>
      <c r="N39" s="20"/>
    </row>
    <row r="40" spans="13:14">
      <c r="M40" s="20"/>
      <c r="N40" s="20"/>
    </row>
    <row r="41" spans="13:14">
      <c r="M41" s="20"/>
      <c r="N41" s="20"/>
    </row>
    <row r="42" spans="13:14">
      <c r="M42" s="20"/>
      <c r="N42" s="20"/>
    </row>
    <row r="43" spans="13:14">
      <c r="M43" s="20"/>
      <c r="N43" s="20"/>
    </row>
    <row r="44" spans="13:14">
      <c r="M44" s="20"/>
      <c r="N44" s="20"/>
    </row>
    <row r="45" spans="13:14">
      <c r="M45" s="20"/>
      <c r="N45" s="20"/>
    </row>
    <row r="46" spans="13:14">
      <c r="M46" s="20"/>
      <c r="N46" s="20"/>
    </row>
    <row r="47" spans="13:14">
      <c r="M47" s="20"/>
      <c r="N47" s="20"/>
    </row>
    <row r="48" spans="13:14">
      <c r="M48" s="20"/>
      <c r="N48" s="20"/>
    </row>
    <row r="49" spans="13:14">
      <c r="M49" s="20"/>
      <c r="N49" s="20"/>
    </row>
    <row r="50" spans="13:14">
      <c r="M50" s="20"/>
      <c r="N50" s="20"/>
    </row>
    <row r="51" spans="13:14">
      <c r="M51" s="20"/>
      <c r="N51" s="20"/>
    </row>
    <row r="52" spans="13:14">
      <c r="M52" s="20"/>
      <c r="N52" s="20"/>
    </row>
    <row r="53" spans="13:14">
      <c r="M53" s="20"/>
      <c r="N53" s="20"/>
    </row>
    <row r="54" spans="13:14">
      <c r="M54" s="20"/>
      <c r="N54" s="20"/>
    </row>
    <row r="55" spans="13:14">
      <c r="M55" s="20"/>
      <c r="N55" s="20"/>
    </row>
    <row r="56" spans="13:14">
      <c r="M56" s="20"/>
      <c r="N56" s="20"/>
    </row>
    <row r="57" spans="13:14">
      <c r="M57" s="20"/>
      <c r="N57" s="20"/>
    </row>
    <row r="58" spans="13:14">
      <c r="M58" s="20"/>
      <c r="N58" s="20"/>
    </row>
    <row r="59" spans="13:14">
      <c r="M59" s="20"/>
      <c r="N59" s="20"/>
    </row>
    <row r="60" spans="13:14">
      <c r="M60" s="20"/>
      <c r="N60" s="20"/>
    </row>
  </sheetData>
  <mergeCells count="25">
    <mergeCell ref="S3:U3"/>
    <mergeCell ref="S4:S5"/>
    <mergeCell ref="T4:T5"/>
    <mergeCell ref="U4:U5"/>
    <mergeCell ref="G4:G5"/>
    <mergeCell ref="H4:H5"/>
    <mergeCell ref="E3:M3"/>
    <mergeCell ref="R4:R5"/>
    <mergeCell ref="P3:R3"/>
    <mergeCell ref="B3:B5"/>
    <mergeCell ref="C3:C5"/>
    <mergeCell ref="D3:D5"/>
    <mergeCell ref="V3:V6"/>
    <mergeCell ref="I4:I5"/>
    <mergeCell ref="J4:J5"/>
    <mergeCell ref="K4:K5"/>
    <mergeCell ref="L4:L5"/>
    <mergeCell ref="M4:M5"/>
    <mergeCell ref="N3:O3"/>
    <mergeCell ref="O4:O5"/>
    <mergeCell ref="P4:P5"/>
    <mergeCell ref="Q4:Q5"/>
    <mergeCell ref="N4:N5"/>
    <mergeCell ref="F4:F5"/>
    <mergeCell ref="E4:E5"/>
  </mergeCells>
  <phoneticPr fontId="1"/>
  <pageMargins left="0.39370078740157483" right="0.39370078740157483" top="0.59055118110236227" bottom="0.59055118110236227" header="0.31496062992125984" footer="0.31496062992125984"/>
  <pageSetup paperSize="9" scale="69" fitToHeight="0" orientation="landscape" r:id="rId1"/>
  <headerFooter>
    <oddFooter>&amp;C&amp;"ＭＳ ゴシック,標準"&amp;9県立プール　&amp;P/&amp;N&amp;R&amp;"ＭＳ ゴシック,標準"&amp;9一般社団法人長野県薬剤師会</oddFooter>
  </headerFooter>
  <extLst>
    <ext xmlns:x14="http://schemas.microsoft.com/office/spreadsheetml/2009/9/main" uri="{CCE6A557-97BC-4b89-ADB6-D9C93CAAB3DF}">
      <x14:dataValidations xmlns:xm="http://schemas.microsoft.com/office/excel/2006/main" count="2">
        <x14:dataValidation type="list" allowBlank="1" showInputMessage="1" showErrorMessage="1">
          <x14:formula1>
            <xm:f>選択リスト!$T$3:$T$5</xm:f>
          </x14:formula1>
          <xm:sqref>K13:L13 P13 D13:F13 H13</xm:sqref>
        </x14:dataValidation>
        <x14:dataValidation type="list" allowBlank="1" showInputMessage="1" showErrorMessage="1">
          <x14:formula1>
            <xm:f>選択リスト!$V$3:$V$6</xm:f>
          </x14:formula1>
          <xm:sqref>I13:J13 M13:O13 Q13:U13 G13</xm:sqref>
        </x14:dataValidation>
      </x14:dataValidations>
    </ext>
  </extLst>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AG60"/>
  <sheetViews>
    <sheetView zoomScale="125" zoomScaleNormal="125" zoomScaleSheetLayoutView="100" workbookViewId="0">
      <selection activeCell="R25" sqref="R25"/>
    </sheetView>
  </sheetViews>
  <sheetFormatPr defaultRowHeight="11.25"/>
  <cols>
    <col min="1" max="1" width="3.75" style="1" bestFit="1" customWidth="1"/>
    <col min="2" max="2" width="14.125" style="16" customWidth="1"/>
    <col min="3" max="3" width="11.375" style="3" customWidth="1"/>
    <col min="4" max="4" width="4.75" style="11" customWidth="1"/>
    <col min="5" max="6" width="5" style="17" customWidth="1"/>
    <col min="7" max="7" width="5.625" style="10" customWidth="1"/>
    <col min="8" max="15" width="5.625" style="17" customWidth="1"/>
    <col min="16" max="17" width="5.625" style="10" customWidth="1"/>
    <col min="18" max="26" width="5.625" style="17" customWidth="1"/>
    <col min="27" max="28" width="6.75" style="17" customWidth="1"/>
    <col min="29" max="29" width="6.625" style="11" customWidth="1"/>
    <col min="30" max="30" width="15.625" style="11" customWidth="1"/>
    <col min="31" max="31" width="11" style="11" customWidth="1"/>
    <col min="32" max="32" width="70.625" style="14" customWidth="1"/>
    <col min="33" max="16384" width="9" style="15"/>
  </cols>
  <sheetData>
    <row r="1" spans="1:33" s="9" customFormat="1" ht="21">
      <c r="A1" s="1"/>
      <c r="B1" s="21" t="s">
        <v>812</v>
      </c>
      <c r="C1" s="3"/>
      <c r="D1" s="5"/>
      <c r="E1" s="7"/>
      <c r="F1" s="7"/>
      <c r="G1" s="2"/>
      <c r="H1" s="7"/>
      <c r="I1" s="7"/>
      <c r="J1" s="7"/>
      <c r="K1" s="7"/>
      <c r="L1" s="7"/>
      <c r="M1" s="7"/>
      <c r="N1" s="7"/>
      <c r="O1" s="7"/>
      <c r="P1" s="4"/>
      <c r="Q1" s="4"/>
      <c r="R1" s="7"/>
      <c r="S1" s="7"/>
      <c r="T1" s="7"/>
      <c r="U1" s="7"/>
      <c r="V1" s="7"/>
      <c r="W1" s="7"/>
      <c r="X1" s="7"/>
      <c r="Y1" s="7"/>
      <c r="Z1" s="7"/>
      <c r="AA1" s="7"/>
      <c r="AB1" s="7"/>
      <c r="AC1" s="5"/>
      <c r="AD1" s="5"/>
      <c r="AE1" s="5"/>
      <c r="AF1" s="8"/>
    </row>
    <row r="2" spans="1:33" s="10" customFormat="1" ht="12" thickBot="1">
      <c r="A2" s="1"/>
      <c r="C2" s="11"/>
      <c r="D2" s="11"/>
      <c r="AC2" s="11"/>
      <c r="AD2" s="11"/>
      <c r="AE2" s="11"/>
      <c r="AF2" s="13"/>
    </row>
    <row r="3" spans="1:33" ht="13.5" customHeight="1">
      <c r="B3" s="1522" t="s">
        <v>0</v>
      </c>
      <c r="C3" s="1523" t="s">
        <v>111</v>
      </c>
      <c r="D3" s="1478" t="s">
        <v>5</v>
      </c>
      <c r="E3" s="1524" t="s">
        <v>3</v>
      </c>
      <c r="F3" s="1524" t="s">
        <v>4</v>
      </c>
      <c r="G3" s="1525" t="s">
        <v>177</v>
      </c>
      <c r="H3" s="1461" t="s">
        <v>13</v>
      </c>
      <c r="I3" s="1530"/>
      <c r="J3" s="1530"/>
      <c r="K3" s="1531"/>
      <c r="L3" s="1536" t="s">
        <v>41</v>
      </c>
      <c r="M3" s="1462"/>
      <c r="N3" s="1531"/>
      <c r="O3" s="1536" t="s">
        <v>7</v>
      </c>
      <c r="P3" s="1530"/>
      <c r="Q3" s="1531"/>
      <c r="R3" s="1537" t="s">
        <v>62</v>
      </c>
      <c r="S3" s="1538"/>
      <c r="T3" s="1539"/>
      <c r="U3" s="1518" t="s">
        <v>24</v>
      </c>
      <c r="V3" s="1519"/>
      <c r="W3" s="1520"/>
      <c r="X3" s="1518" t="s">
        <v>12</v>
      </c>
      <c r="Y3" s="1521"/>
      <c r="Z3" s="1520"/>
      <c r="AA3" s="1516" t="s">
        <v>46</v>
      </c>
      <c r="AB3" s="111" t="s">
        <v>12</v>
      </c>
      <c r="AC3" s="1541" t="s">
        <v>117</v>
      </c>
      <c r="AD3" s="1508" t="s">
        <v>118</v>
      </c>
      <c r="AE3" s="1543" t="s">
        <v>188</v>
      </c>
      <c r="AF3" s="1534" t="s">
        <v>95</v>
      </c>
    </row>
    <row r="4" spans="1:33" ht="27" customHeight="1">
      <c r="B4" s="1468"/>
      <c r="C4" s="1490"/>
      <c r="D4" s="1483"/>
      <c r="E4" s="1480"/>
      <c r="F4" s="1480"/>
      <c r="G4" s="1526"/>
      <c r="H4" s="112" t="s">
        <v>59</v>
      </c>
      <c r="I4" s="58" t="s">
        <v>60</v>
      </c>
      <c r="J4" s="58" t="s">
        <v>61</v>
      </c>
      <c r="K4" s="361" t="s">
        <v>185</v>
      </c>
      <c r="L4" s="1529" t="s">
        <v>59</v>
      </c>
      <c r="M4" s="1529" t="s">
        <v>60</v>
      </c>
      <c r="N4" s="1529" t="s">
        <v>61</v>
      </c>
      <c r="O4" s="1529" t="s">
        <v>59</v>
      </c>
      <c r="P4" s="1529" t="s">
        <v>60</v>
      </c>
      <c r="Q4" s="1529" t="s">
        <v>61</v>
      </c>
      <c r="R4" s="58" t="s">
        <v>59</v>
      </c>
      <c r="S4" s="58" t="s">
        <v>60</v>
      </c>
      <c r="T4" s="58" t="s">
        <v>61</v>
      </c>
      <c r="U4" s="58" t="s">
        <v>59</v>
      </c>
      <c r="V4" s="58" t="s">
        <v>60</v>
      </c>
      <c r="W4" s="58" t="s">
        <v>61</v>
      </c>
      <c r="X4" s="58" t="s">
        <v>59</v>
      </c>
      <c r="Y4" s="58" t="s">
        <v>60</v>
      </c>
      <c r="Z4" s="58" t="s">
        <v>61</v>
      </c>
      <c r="AA4" s="1517"/>
      <c r="AB4" s="360" t="s">
        <v>187</v>
      </c>
      <c r="AC4" s="1542"/>
      <c r="AD4" s="1509"/>
      <c r="AE4" s="1544"/>
      <c r="AF4" s="1535"/>
    </row>
    <row r="5" spans="1:33" ht="17.100000000000001" customHeight="1">
      <c r="B5" s="1469"/>
      <c r="C5" s="1491"/>
      <c r="D5" s="1459"/>
      <c r="E5" s="58" t="s">
        <v>14</v>
      </c>
      <c r="F5" s="58" t="s">
        <v>14</v>
      </c>
      <c r="G5" s="1527"/>
      <c r="H5" s="1528" t="s">
        <v>16</v>
      </c>
      <c r="I5" s="1511"/>
      <c r="J5" s="1511"/>
      <c r="K5" s="1512"/>
      <c r="L5" s="1480"/>
      <c r="M5" s="1480"/>
      <c r="N5" s="1480"/>
      <c r="O5" s="1480"/>
      <c r="P5" s="1480"/>
      <c r="Q5" s="1480"/>
      <c r="R5" s="1540" t="s">
        <v>15</v>
      </c>
      <c r="S5" s="1511"/>
      <c r="T5" s="1512"/>
      <c r="U5" s="1540" t="s">
        <v>16</v>
      </c>
      <c r="V5" s="1511"/>
      <c r="W5" s="1512"/>
      <c r="X5" s="1510" t="s">
        <v>17</v>
      </c>
      <c r="Y5" s="1511"/>
      <c r="Z5" s="1512"/>
      <c r="AA5" s="58" t="s">
        <v>16</v>
      </c>
      <c r="AB5" s="114" t="s">
        <v>17</v>
      </c>
      <c r="AC5" s="1542"/>
      <c r="AD5" s="1509"/>
      <c r="AE5" s="1544"/>
      <c r="AF5" s="1535"/>
    </row>
    <row r="6" spans="1:33" ht="17.100000000000001" customHeight="1">
      <c r="B6" s="281" t="s">
        <v>22</v>
      </c>
      <c r="C6" s="223"/>
      <c r="D6" s="220"/>
      <c r="E6" s="282"/>
      <c r="F6" s="282"/>
      <c r="G6" s="283"/>
      <c r="H6" s="1532" t="s">
        <v>112</v>
      </c>
      <c r="I6" s="1514"/>
      <c r="J6" s="1514"/>
      <c r="K6" s="1515"/>
      <c r="L6" s="1533" t="s">
        <v>40</v>
      </c>
      <c r="M6" s="1514"/>
      <c r="N6" s="1515"/>
      <c r="O6" s="1533" t="s">
        <v>21</v>
      </c>
      <c r="P6" s="1514"/>
      <c r="Q6" s="1515"/>
      <c r="R6" s="1533" t="s">
        <v>100</v>
      </c>
      <c r="S6" s="1514"/>
      <c r="T6" s="1515"/>
      <c r="U6" s="1533" t="s">
        <v>113</v>
      </c>
      <c r="V6" s="1514"/>
      <c r="W6" s="1515"/>
      <c r="X6" s="1513" t="s">
        <v>103</v>
      </c>
      <c r="Y6" s="1514"/>
      <c r="Z6" s="1515"/>
      <c r="AA6" s="285" t="s">
        <v>114</v>
      </c>
      <c r="AB6" s="286" t="s">
        <v>66</v>
      </c>
      <c r="AC6" s="288"/>
      <c r="AD6" s="287"/>
      <c r="AE6" s="289"/>
      <c r="AF6" s="1535"/>
    </row>
    <row r="7" spans="1:33" ht="17.100000000000001" customHeight="1">
      <c r="B7" s="261" t="s">
        <v>18</v>
      </c>
      <c r="C7" s="235"/>
      <c r="D7" s="206"/>
      <c r="E7" s="207">
        <f>COUNTA(E15:E16)</f>
        <v>1</v>
      </c>
      <c r="F7" s="262">
        <f>COUNTA(F15:F16)</f>
        <v>1</v>
      </c>
      <c r="G7" s="262"/>
      <c r="H7" s="209">
        <f t="shared" ref="H7:AB7" si="0">COUNTA(H15:H16)</f>
        <v>1</v>
      </c>
      <c r="I7" s="207">
        <f t="shared" si="0"/>
        <v>1</v>
      </c>
      <c r="J7" s="207">
        <f t="shared" si="0"/>
        <v>1</v>
      </c>
      <c r="K7" s="207">
        <f t="shared" si="0"/>
        <v>1</v>
      </c>
      <c r="L7" s="207">
        <f t="shared" si="0"/>
        <v>1</v>
      </c>
      <c r="M7" s="207">
        <f t="shared" si="0"/>
        <v>1</v>
      </c>
      <c r="N7" s="207">
        <f t="shared" si="0"/>
        <v>1</v>
      </c>
      <c r="O7" s="207">
        <f t="shared" si="0"/>
        <v>1</v>
      </c>
      <c r="P7" s="207">
        <f t="shared" si="0"/>
        <v>1</v>
      </c>
      <c r="Q7" s="207">
        <f t="shared" si="0"/>
        <v>1</v>
      </c>
      <c r="R7" s="207">
        <f t="shared" si="0"/>
        <v>1</v>
      </c>
      <c r="S7" s="207">
        <f t="shared" si="0"/>
        <v>1</v>
      </c>
      <c r="T7" s="207">
        <f t="shared" si="0"/>
        <v>1</v>
      </c>
      <c r="U7" s="207">
        <f t="shared" si="0"/>
        <v>1</v>
      </c>
      <c r="V7" s="207">
        <f t="shared" si="0"/>
        <v>1</v>
      </c>
      <c r="W7" s="207">
        <f t="shared" si="0"/>
        <v>1</v>
      </c>
      <c r="X7" s="207">
        <f t="shared" si="0"/>
        <v>1</v>
      </c>
      <c r="Y7" s="207">
        <f t="shared" si="0"/>
        <v>1</v>
      </c>
      <c r="Z7" s="207">
        <f t="shared" si="0"/>
        <v>1</v>
      </c>
      <c r="AA7" s="207">
        <f t="shared" si="0"/>
        <v>1</v>
      </c>
      <c r="AB7" s="208">
        <f t="shared" si="0"/>
        <v>1</v>
      </c>
      <c r="AC7" s="235"/>
      <c r="AD7" s="264"/>
      <c r="AE7" s="240"/>
      <c r="AF7" s="116"/>
    </row>
    <row r="8" spans="1:33" ht="17.100000000000001" customHeight="1">
      <c r="B8" s="261" t="s">
        <v>19</v>
      </c>
      <c r="C8" s="235"/>
      <c r="D8" s="206"/>
      <c r="E8" s="207"/>
      <c r="F8" s="262"/>
      <c r="G8" s="208"/>
      <c r="H8" s="265">
        <f>COUNTIF(H15:H18,"&lt;0.4")</f>
        <v>0</v>
      </c>
      <c r="I8" s="266">
        <f>COUNTIF(I15:I18,"&lt;0.4")</f>
        <v>0</v>
      </c>
      <c r="J8" s="266">
        <f>COUNTIF(J15:J18,"&lt;0.4")</f>
        <v>0</v>
      </c>
      <c r="K8" s="266">
        <f>COUNTIF(K15:K18,"&lt;0.4")</f>
        <v>0</v>
      </c>
      <c r="L8" s="207">
        <f>COUNTIF(L15:L18,"&gt;8.6")+COUNTIF(L15:L18,"&lt;5.8")</f>
        <v>0</v>
      </c>
      <c r="M8" s="207">
        <f>COUNTIF(M15:M18,"&gt;8.6")+COUNTIF(M15:M18,"&lt;5.8")</f>
        <v>0</v>
      </c>
      <c r="N8" s="207">
        <f>COUNTIF(N15:N18,"&gt;8.6")+COUNTIF(N15:N18,"&lt;5.8")</f>
        <v>0</v>
      </c>
      <c r="O8" s="207">
        <f>COUNTIF(O15:O18,"+")</f>
        <v>0</v>
      </c>
      <c r="P8" s="207">
        <f>COUNTIF(P15:P18,"+")</f>
        <v>0</v>
      </c>
      <c r="Q8" s="207">
        <f>COUNTIF(Q15:Q18,"+")</f>
        <v>0</v>
      </c>
      <c r="R8" s="207">
        <f>COUNTIF(R15:R18,"&gt;200")</f>
        <v>0</v>
      </c>
      <c r="S8" s="207">
        <f>COUNTIF(S15:S18,"&gt;200")</f>
        <v>0</v>
      </c>
      <c r="T8" s="207">
        <f>COUNTIF(T15:T18,"&gt;200")</f>
        <v>0</v>
      </c>
      <c r="U8" s="207">
        <f>COUNTIF(U15:U18,"&gt;12")</f>
        <v>0</v>
      </c>
      <c r="V8" s="207">
        <f>COUNTIF(V15:V18,"&gt;12")</f>
        <v>0</v>
      </c>
      <c r="W8" s="207">
        <f>COUNTIF(W15:W18,"&gt;12")</f>
        <v>0</v>
      </c>
      <c r="X8" s="207">
        <f>COUNTIF(X15:X18,"&gt;2")</f>
        <v>0</v>
      </c>
      <c r="Y8" s="207">
        <f>COUNTIF(Y15:Y18,"&gt;2")</f>
        <v>0</v>
      </c>
      <c r="Z8" s="267">
        <f>COUNTIF(Z15:Z18,"&gt;2")</f>
        <v>0</v>
      </c>
      <c r="AA8" s="267">
        <f>COUNTIF(AA15:AA18,"&gt;0.2")</f>
        <v>0</v>
      </c>
      <c r="AB8" s="268">
        <f>COUNTIF(AB15:AB18,"&gt;0.5")</f>
        <v>0</v>
      </c>
      <c r="AC8" s="235"/>
      <c r="AD8" s="264"/>
      <c r="AE8" s="240"/>
      <c r="AF8" s="116"/>
    </row>
    <row r="9" spans="1:33" ht="17.100000000000001" customHeight="1">
      <c r="B9" s="261" t="s">
        <v>20</v>
      </c>
      <c r="C9" s="235"/>
      <c r="D9" s="206"/>
      <c r="E9" s="207"/>
      <c r="F9" s="262"/>
      <c r="G9" s="208"/>
      <c r="H9" s="212">
        <f t="shared" ref="H9:AB9" si="1">H8/H7*100</f>
        <v>0</v>
      </c>
      <c r="I9" s="211">
        <f t="shared" si="1"/>
        <v>0</v>
      </c>
      <c r="J9" s="211">
        <f t="shared" si="1"/>
        <v>0</v>
      </c>
      <c r="K9" s="211">
        <f t="shared" si="1"/>
        <v>0</v>
      </c>
      <c r="L9" s="211">
        <f t="shared" si="1"/>
        <v>0</v>
      </c>
      <c r="M9" s="211">
        <f t="shared" si="1"/>
        <v>0</v>
      </c>
      <c r="N9" s="211">
        <f t="shared" si="1"/>
        <v>0</v>
      </c>
      <c r="O9" s="211">
        <f t="shared" si="1"/>
        <v>0</v>
      </c>
      <c r="P9" s="211">
        <f t="shared" si="1"/>
        <v>0</v>
      </c>
      <c r="Q9" s="211">
        <f t="shared" si="1"/>
        <v>0</v>
      </c>
      <c r="R9" s="213">
        <f t="shared" si="1"/>
        <v>0</v>
      </c>
      <c r="S9" s="213">
        <f t="shared" si="1"/>
        <v>0</v>
      </c>
      <c r="T9" s="213">
        <f t="shared" si="1"/>
        <v>0</v>
      </c>
      <c r="U9" s="211">
        <f t="shared" si="1"/>
        <v>0</v>
      </c>
      <c r="V9" s="211">
        <f t="shared" si="1"/>
        <v>0</v>
      </c>
      <c r="W9" s="211">
        <f t="shared" si="1"/>
        <v>0</v>
      </c>
      <c r="X9" s="211">
        <f t="shared" si="1"/>
        <v>0</v>
      </c>
      <c r="Y9" s="211">
        <f t="shared" si="1"/>
        <v>0</v>
      </c>
      <c r="Z9" s="211">
        <f t="shared" si="1"/>
        <v>0</v>
      </c>
      <c r="AA9" s="211">
        <f t="shared" si="1"/>
        <v>0</v>
      </c>
      <c r="AB9" s="269">
        <f t="shared" si="1"/>
        <v>0</v>
      </c>
      <c r="AC9" s="235"/>
      <c r="AD9" s="264"/>
      <c r="AE9" s="240"/>
      <c r="AF9" s="116"/>
    </row>
    <row r="10" spans="1:33" ht="17.100000000000001" customHeight="1">
      <c r="B10" s="261" t="s">
        <v>44</v>
      </c>
      <c r="C10" s="235"/>
      <c r="D10" s="206"/>
      <c r="E10" s="207">
        <f>MAX(E15:E18)</f>
        <v>0</v>
      </c>
      <c r="F10" s="207">
        <f>MAX(F15:F18)</f>
        <v>0</v>
      </c>
      <c r="G10" s="208"/>
      <c r="H10" s="212">
        <f t="shared" ref="H10:N10" si="2">MAX(H15:H18)</f>
        <v>0</v>
      </c>
      <c r="I10" s="211">
        <f t="shared" si="2"/>
        <v>0</v>
      </c>
      <c r="J10" s="211">
        <f t="shared" si="2"/>
        <v>0</v>
      </c>
      <c r="K10" s="211">
        <f t="shared" si="2"/>
        <v>0</v>
      </c>
      <c r="L10" s="211">
        <f t="shared" si="2"/>
        <v>0</v>
      </c>
      <c r="M10" s="211">
        <f t="shared" si="2"/>
        <v>0</v>
      </c>
      <c r="N10" s="211">
        <f t="shared" si="2"/>
        <v>0</v>
      </c>
      <c r="O10" s="211"/>
      <c r="P10" s="211"/>
      <c r="Q10" s="211"/>
      <c r="R10" s="207">
        <f t="shared" ref="R10:AB10" si="3">MAX(R15:R18)</f>
        <v>0</v>
      </c>
      <c r="S10" s="207">
        <f t="shared" si="3"/>
        <v>0</v>
      </c>
      <c r="T10" s="207">
        <f t="shared" si="3"/>
        <v>0</v>
      </c>
      <c r="U10" s="211">
        <f t="shared" si="3"/>
        <v>0</v>
      </c>
      <c r="V10" s="211">
        <f t="shared" si="3"/>
        <v>0</v>
      </c>
      <c r="W10" s="211">
        <f t="shared" si="3"/>
        <v>0</v>
      </c>
      <c r="X10" s="211">
        <f t="shared" si="3"/>
        <v>0</v>
      </c>
      <c r="Y10" s="211">
        <f t="shared" si="3"/>
        <v>0</v>
      </c>
      <c r="Z10" s="211">
        <f t="shared" si="3"/>
        <v>0</v>
      </c>
      <c r="AA10" s="211">
        <f t="shared" si="3"/>
        <v>0</v>
      </c>
      <c r="AB10" s="269">
        <f t="shared" si="3"/>
        <v>0</v>
      </c>
      <c r="AC10" s="235"/>
      <c r="AD10" s="264"/>
      <c r="AE10" s="240"/>
      <c r="AF10" s="116"/>
    </row>
    <row r="11" spans="1:33" ht="17.100000000000001" customHeight="1">
      <c r="B11" s="261" t="s">
        <v>45</v>
      </c>
      <c r="C11" s="235"/>
      <c r="D11" s="206"/>
      <c r="E11" s="207">
        <f>MIN(E15:E18)</f>
        <v>0</v>
      </c>
      <c r="F11" s="207">
        <f>MIN(F15:F18)</f>
        <v>0</v>
      </c>
      <c r="G11" s="208"/>
      <c r="H11" s="270">
        <f t="shared" ref="H11:N11" si="4">MIN(H15:H18)</f>
        <v>0</v>
      </c>
      <c r="I11" s="213">
        <f t="shared" si="4"/>
        <v>0</v>
      </c>
      <c r="J11" s="213">
        <f t="shared" si="4"/>
        <v>0</v>
      </c>
      <c r="K11" s="213">
        <f t="shared" si="4"/>
        <v>0</v>
      </c>
      <c r="L11" s="211">
        <f t="shared" si="4"/>
        <v>0</v>
      </c>
      <c r="M11" s="211">
        <f t="shared" si="4"/>
        <v>0</v>
      </c>
      <c r="N11" s="211">
        <f t="shared" si="4"/>
        <v>0</v>
      </c>
      <c r="O11" s="211"/>
      <c r="P11" s="211"/>
      <c r="Q11" s="211"/>
      <c r="R11" s="207">
        <f t="shared" ref="R11:AB11" si="5">MIN(R15:R18)</f>
        <v>0</v>
      </c>
      <c r="S11" s="207">
        <f t="shared" si="5"/>
        <v>0</v>
      </c>
      <c r="T11" s="207">
        <f t="shared" si="5"/>
        <v>0</v>
      </c>
      <c r="U11" s="211">
        <f t="shared" si="5"/>
        <v>0</v>
      </c>
      <c r="V11" s="211">
        <f t="shared" si="5"/>
        <v>0</v>
      </c>
      <c r="W11" s="211">
        <f t="shared" si="5"/>
        <v>0</v>
      </c>
      <c r="X11" s="211">
        <f t="shared" si="5"/>
        <v>0</v>
      </c>
      <c r="Y11" s="211">
        <f t="shared" si="5"/>
        <v>0</v>
      </c>
      <c r="Z11" s="211">
        <f t="shared" si="5"/>
        <v>0</v>
      </c>
      <c r="AA11" s="211">
        <f t="shared" si="5"/>
        <v>0</v>
      </c>
      <c r="AB11" s="269">
        <f t="shared" si="5"/>
        <v>0</v>
      </c>
      <c r="AC11" s="235"/>
      <c r="AD11" s="264"/>
      <c r="AE11" s="240"/>
      <c r="AF11" s="116"/>
    </row>
    <row r="12" spans="1:33" ht="17.100000000000001" customHeight="1" thickBot="1">
      <c r="B12" s="271"/>
      <c r="C12" s="272"/>
      <c r="D12" s="215"/>
      <c r="E12" s="267"/>
      <c r="F12" s="267"/>
      <c r="G12" s="268"/>
      <c r="H12" s="273"/>
      <c r="I12" s="274"/>
      <c r="J12" s="274"/>
      <c r="K12" s="274"/>
      <c r="L12" s="275"/>
      <c r="M12" s="275"/>
      <c r="N12" s="275"/>
      <c r="O12" s="275"/>
      <c r="P12" s="275"/>
      <c r="Q12" s="275"/>
      <c r="R12" s="267"/>
      <c r="S12" s="267"/>
      <c r="T12" s="267"/>
      <c r="U12" s="275"/>
      <c r="V12" s="275"/>
      <c r="W12" s="275"/>
      <c r="X12" s="275"/>
      <c r="Y12" s="275"/>
      <c r="Z12" s="275"/>
      <c r="AA12" s="275"/>
      <c r="AB12" s="276"/>
      <c r="AC12" s="272"/>
      <c r="AD12" s="278"/>
      <c r="AE12" s="280"/>
      <c r="AF12" s="129"/>
    </row>
    <row r="13" spans="1:33" ht="17.100000000000001" customHeight="1" thickBot="1">
      <c r="B13" s="138" t="s">
        <v>543</v>
      </c>
      <c r="C13" s="173">
        <v>45127</v>
      </c>
      <c r="D13" s="130" t="s">
        <v>26</v>
      </c>
      <c r="E13" s="135">
        <v>27.1</v>
      </c>
      <c r="F13" s="135">
        <v>25.5</v>
      </c>
      <c r="G13" s="139" t="s">
        <v>80</v>
      </c>
      <c r="H13" s="437">
        <v>1.5</v>
      </c>
      <c r="I13" s="438">
        <v>1.5</v>
      </c>
      <c r="J13" s="438">
        <v>1</v>
      </c>
      <c r="K13" s="438">
        <v>1</v>
      </c>
      <c r="L13" s="135">
        <v>7.8</v>
      </c>
      <c r="M13" s="135">
        <v>7.9</v>
      </c>
      <c r="N13" s="135">
        <v>7.9</v>
      </c>
      <c r="O13" s="135" t="s">
        <v>107</v>
      </c>
      <c r="P13" s="135" t="s">
        <v>107</v>
      </c>
      <c r="Q13" s="135" t="s">
        <v>107</v>
      </c>
      <c r="R13" s="176">
        <v>0</v>
      </c>
      <c r="S13" s="176">
        <v>0</v>
      </c>
      <c r="T13" s="176">
        <v>0</v>
      </c>
      <c r="U13" s="136" t="s">
        <v>55</v>
      </c>
      <c r="V13" s="136" t="s">
        <v>55</v>
      </c>
      <c r="W13" s="136" t="s">
        <v>55</v>
      </c>
      <c r="X13" s="135">
        <v>0.3</v>
      </c>
      <c r="Y13" s="135">
        <v>0.3</v>
      </c>
      <c r="Z13" s="135">
        <v>0.3</v>
      </c>
      <c r="AA13" s="176" t="s">
        <v>25</v>
      </c>
      <c r="AB13" s="149" t="s">
        <v>25</v>
      </c>
      <c r="AC13" s="162" t="s">
        <v>116</v>
      </c>
      <c r="AD13" s="157" t="s">
        <v>525</v>
      </c>
      <c r="AE13" s="163" t="s">
        <v>189</v>
      </c>
      <c r="AF13" s="200" t="s">
        <v>186</v>
      </c>
      <c r="AG13" s="72"/>
    </row>
    <row r="14" spans="1:33" ht="17.100000000000001" customHeight="1">
      <c r="B14" s="599" t="s">
        <v>786</v>
      </c>
      <c r="C14" s="533"/>
      <c r="D14" s="534"/>
      <c r="E14" s="554"/>
      <c r="F14" s="554"/>
      <c r="G14" s="555"/>
      <c r="H14" s="556"/>
      <c r="I14" s="557"/>
      <c r="J14" s="557"/>
      <c r="K14" s="557"/>
      <c r="L14" s="554"/>
      <c r="M14" s="554"/>
      <c r="N14" s="554"/>
      <c r="O14" s="535"/>
      <c r="P14" s="535"/>
      <c r="Q14" s="535"/>
      <c r="R14" s="558"/>
      <c r="S14" s="558"/>
      <c r="T14" s="558"/>
      <c r="U14" s="559"/>
      <c r="V14" s="559"/>
      <c r="W14" s="559"/>
      <c r="X14" s="554"/>
      <c r="Y14" s="554"/>
      <c r="Z14" s="554"/>
      <c r="AA14" s="558"/>
      <c r="AB14" s="560"/>
      <c r="AC14" s="537"/>
      <c r="AD14" s="561"/>
      <c r="AE14" s="562"/>
      <c r="AF14" s="563"/>
      <c r="AG14" s="72"/>
    </row>
    <row r="15" spans="1:33" ht="17.100000000000001" customHeight="1">
      <c r="B15" s="529" t="str">
        <f>'調査票（プール水質）①'!D5</f>
        <v/>
      </c>
      <c r="C15" s="165" t="str">
        <f>IF('調査票（プール水質）②'!D7="","",'調査票（プール水質）②'!D7)</f>
        <v/>
      </c>
      <c r="D15" s="73" t="str">
        <f>IF('調査票（プール水質）②'!G9="","",'調査票（プール水質）②'!G9)</f>
        <v/>
      </c>
      <c r="E15" s="103" t="str">
        <f>IF('調査票（プール水質）②'!O9="","",'調査票（プール水質）②'!O9)</f>
        <v/>
      </c>
      <c r="F15" s="103" t="str">
        <f>IF('調査票（プール水質）②'!X9="","",'調査票（プール水質）②'!X9)</f>
        <v/>
      </c>
      <c r="G15" s="187" t="str">
        <f>IF('調査票（プール水質）②'!Q10="","",'調査票（プール水質）②'!Q10)</f>
        <v/>
      </c>
      <c r="H15" s="564" t="str">
        <f>IF('調査票（プール水質）②'!D13="","",'調査票（プール水質）②'!D13)</f>
        <v/>
      </c>
      <c r="I15" s="103" t="str">
        <f>IF('調査票（プール水質）②'!G13="","",'調査票（プール水質）②'!G13)</f>
        <v/>
      </c>
      <c r="J15" s="103" t="str">
        <f>IF('調査票（プール水質）②'!J13="","",'調査票（プール水質）②'!J13)</f>
        <v/>
      </c>
      <c r="K15" s="103" t="str">
        <f>IF('調査票（プール水質）②'!M13="","",'調査票（プール水質）②'!M13)</f>
        <v/>
      </c>
      <c r="L15" s="103" t="str">
        <f>IF('調査票（プール水質）②'!D14="","",'調査票（プール水質）②'!D14)</f>
        <v/>
      </c>
      <c r="M15" s="103" t="str">
        <f>IF('調査票（プール水質）②'!G14="","",'調査票（プール水質）②'!G14)</f>
        <v/>
      </c>
      <c r="N15" s="103" t="str">
        <f>IF('調査票（プール水質）②'!J14="","",'調査票（プール水質）②'!J14)</f>
        <v/>
      </c>
      <c r="O15" s="567" t="str">
        <f>IF('調査票（プール水質）②'!D15="","",'調査票（プール水質）②'!D15)</f>
        <v/>
      </c>
      <c r="P15" s="567" t="str">
        <f>IF('調査票（プール水質）②'!G15="","",'調査票（プール水質）②'!G15)</f>
        <v/>
      </c>
      <c r="Q15" s="567" t="str">
        <f>IF('調査票（プール水質）②'!J15="","",'調査票（プール水質）②'!J15)</f>
        <v/>
      </c>
      <c r="R15" s="103" t="str">
        <f>IF('調査票（プール水質）②'!D16="","",'調査票（プール水質）②'!D16)</f>
        <v/>
      </c>
      <c r="S15" s="103" t="str">
        <f>IF('調査票（プール水質）②'!G16="","",'調査票（プール水質）②'!G16)</f>
        <v/>
      </c>
      <c r="T15" s="103" t="str">
        <f>IF('調査票（プール水質）②'!J16="","",'調査票（プール水質）②'!J16)</f>
        <v/>
      </c>
      <c r="U15" s="73" t="str">
        <f>IF('調査票（プール水質）②'!D17="","",'調査票（プール水質）②'!D17)</f>
        <v/>
      </c>
      <c r="V15" s="73" t="str">
        <f>IF('調査票（プール水質）②'!G17="","",'調査票（プール水質）②'!G17)</f>
        <v/>
      </c>
      <c r="W15" s="73" t="str">
        <f>IF('調査票（プール水質）②'!J17="","",'調査票（プール水質）②'!J17)</f>
        <v/>
      </c>
      <c r="X15" s="103" t="str">
        <f>IF('調査票（プール水質）②'!D18="","",'調査票（プール水質）②'!D18)</f>
        <v/>
      </c>
      <c r="Y15" s="103" t="str">
        <f>IF('調査票（プール水質）②'!G18="","",'調査票（プール水質）②'!G18)</f>
        <v/>
      </c>
      <c r="Z15" s="103" t="str">
        <f>IF('調査票（プール水質）②'!J18="","",'調査票（プール水質）②'!J18)</f>
        <v/>
      </c>
      <c r="AA15" s="103" t="str">
        <f>IF('調査票（プール水質）②'!D19="","",'調査票（プール水質）②'!D19)</f>
        <v/>
      </c>
      <c r="AB15" s="190" t="str">
        <f>IF('調査票（プール水質）②'!D20="","",'調査票（プール水質）②'!D20)</f>
        <v/>
      </c>
      <c r="AC15" s="544" t="str">
        <f>IF('調査票（プール水質）②'!D21="","",'調査票（プール水質）②'!D21)</f>
        <v/>
      </c>
      <c r="AD15" s="552" t="str">
        <f>IF('調査票（プール水質）②'!H23="","",'調査票（プール水質）②'!H23)</f>
        <v/>
      </c>
      <c r="AE15" s="565" t="str">
        <f>IF('調査票（プール水質）②'!D24="","",'調査票（プール水質）②'!D24)</f>
        <v/>
      </c>
      <c r="AF15" s="566">
        <f>'調査票（プール水質）①'!A26</f>
        <v>0</v>
      </c>
      <c r="AG15" s="72"/>
    </row>
    <row r="16" spans="1:33" ht="17.100000000000001" customHeight="1" thickBot="1">
      <c r="B16" s="87"/>
      <c r="C16" s="172"/>
      <c r="D16" s="92"/>
      <c r="E16" s="102"/>
      <c r="F16" s="102"/>
      <c r="G16" s="122"/>
      <c r="H16" s="358"/>
      <c r="I16" s="359"/>
      <c r="J16" s="359"/>
      <c r="K16" s="359"/>
      <c r="L16" s="102"/>
      <c r="M16" s="102"/>
      <c r="N16" s="102"/>
      <c r="O16" s="95"/>
      <c r="P16" s="95"/>
      <c r="Q16" s="95"/>
      <c r="R16" s="110"/>
      <c r="S16" s="110"/>
      <c r="T16" s="110"/>
      <c r="U16" s="96"/>
      <c r="V16" s="96"/>
      <c r="W16" s="96"/>
      <c r="X16" s="102"/>
      <c r="Y16" s="102"/>
      <c r="Z16" s="102"/>
      <c r="AA16" s="110"/>
      <c r="AB16" s="100"/>
      <c r="AC16" s="117"/>
      <c r="AD16" s="115"/>
      <c r="AE16" s="118"/>
      <c r="AF16" s="119"/>
    </row>
    <row r="17" spans="3:31" ht="17.100000000000001" customHeight="1">
      <c r="C17" s="105"/>
      <c r="D17" s="106"/>
      <c r="E17" s="66"/>
      <c r="F17" s="66"/>
      <c r="G17" s="104"/>
      <c r="H17" s="66"/>
      <c r="I17" s="66"/>
      <c r="J17" s="66"/>
      <c r="K17" s="66"/>
      <c r="L17" s="66"/>
      <c r="M17" s="66"/>
      <c r="N17" s="66"/>
      <c r="O17" s="66"/>
      <c r="P17" s="107"/>
      <c r="Q17" s="107"/>
      <c r="R17" s="66"/>
      <c r="S17" s="66"/>
      <c r="T17" s="66"/>
      <c r="U17" s="66"/>
      <c r="V17" s="66"/>
      <c r="W17" s="66"/>
      <c r="X17" s="66"/>
      <c r="Y17" s="66"/>
      <c r="Z17" s="66"/>
      <c r="AA17" s="66"/>
      <c r="AB17" s="66"/>
      <c r="AC17" s="106"/>
      <c r="AD17" s="106"/>
      <c r="AE17" s="106"/>
    </row>
    <row r="18" spans="3:31" ht="17.100000000000001" customHeight="1">
      <c r="P18" s="20"/>
      <c r="Q18" s="20"/>
    </row>
    <row r="19" spans="3:31" ht="17.100000000000001" customHeight="1">
      <c r="P19" s="20"/>
      <c r="Q19" s="20"/>
    </row>
    <row r="20" spans="3:31" ht="17.100000000000001" customHeight="1">
      <c r="P20" s="20"/>
      <c r="Q20" s="20"/>
    </row>
    <row r="21" spans="3:31">
      <c r="P21" s="20"/>
      <c r="Q21" s="20"/>
    </row>
    <row r="22" spans="3:31">
      <c r="P22" s="20"/>
      <c r="Q22" s="20"/>
    </row>
    <row r="23" spans="3:31">
      <c r="P23" s="20"/>
      <c r="Q23" s="20"/>
    </row>
    <row r="24" spans="3:31">
      <c r="P24" s="20"/>
      <c r="Q24" s="20"/>
    </row>
    <row r="25" spans="3:31">
      <c r="P25" s="20"/>
      <c r="Q25" s="20"/>
    </row>
    <row r="26" spans="3:31">
      <c r="P26" s="20"/>
      <c r="Q26" s="20"/>
    </row>
    <row r="27" spans="3:31">
      <c r="P27" s="20"/>
      <c r="Q27" s="20"/>
    </row>
    <row r="28" spans="3:31">
      <c r="P28" s="20"/>
      <c r="Q28" s="20"/>
    </row>
    <row r="29" spans="3:31">
      <c r="P29" s="20"/>
      <c r="Q29" s="20"/>
    </row>
    <row r="30" spans="3:31">
      <c r="P30" s="20"/>
      <c r="Q30" s="20"/>
    </row>
    <row r="31" spans="3:31">
      <c r="P31" s="20"/>
      <c r="Q31" s="20"/>
    </row>
    <row r="32" spans="3:31">
      <c r="P32" s="20"/>
      <c r="Q32" s="20"/>
    </row>
    <row r="33" spans="16:17">
      <c r="P33" s="20"/>
      <c r="Q33" s="20"/>
    </row>
    <row r="34" spans="16:17">
      <c r="P34" s="20"/>
      <c r="Q34" s="20"/>
    </row>
    <row r="35" spans="16:17">
      <c r="P35" s="20"/>
      <c r="Q35" s="20"/>
    </row>
    <row r="36" spans="16:17">
      <c r="P36" s="20"/>
      <c r="Q36" s="20"/>
    </row>
    <row r="37" spans="16:17">
      <c r="P37" s="20"/>
      <c r="Q37" s="20"/>
    </row>
    <row r="38" spans="16:17">
      <c r="P38" s="20"/>
      <c r="Q38" s="20"/>
    </row>
    <row r="39" spans="16:17">
      <c r="P39" s="20"/>
      <c r="Q39" s="20"/>
    </row>
    <row r="40" spans="16:17">
      <c r="P40" s="20"/>
      <c r="Q40" s="20"/>
    </row>
    <row r="41" spans="16:17">
      <c r="P41" s="20"/>
      <c r="Q41" s="20"/>
    </row>
    <row r="42" spans="16:17">
      <c r="P42" s="20"/>
      <c r="Q42" s="20"/>
    </row>
    <row r="43" spans="16:17">
      <c r="P43" s="20"/>
      <c r="Q43" s="20"/>
    </row>
    <row r="44" spans="16:17">
      <c r="P44" s="20"/>
      <c r="Q44" s="20"/>
    </row>
    <row r="45" spans="16:17">
      <c r="P45" s="20"/>
      <c r="Q45" s="20"/>
    </row>
    <row r="46" spans="16:17">
      <c r="P46" s="20"/>
      <c r="Q46" s="20"/>
    </row>
    <row r="47" spans="16:17">
      <c r="P47" s="20"/>
      <c r="Q47" s="20"/>
    </row>
    <row r="48" spans="16:17">
      <c r="P48" s="20"/>
      <c r="Q48" s="20"/>
    </row>
    <row r="49" spans="16:17">
      <c r="P49" s="20"/>
      <c r="Q49" s="20"/>
    </row>
    <row r="50" spans="16:17">
      <c r="P50" s="20"/>
      <c r="Q50" s="20"/>
    </row>
    <row r="51" spans="16:17">
      <c r="P51" s="20"/>
      <c r="Q51" s="20"/>
    </row>
    <row r="52" spans="16:17">
      <c r="P52" s="20"/>
      <c r="Q52" s="20"/>
    </row>
    <row r="53" spans="16:17">
      <c r="P53" s="20"/>
      <c r="Q53" s="20"/>
    </row>
    <row r="54" spans="16:17">
      <c r="P54" s="20"/>
      <c r="Q54" s="20"/>
    </row>
    <row r="55" spans="16:17">
      <c r="P55" s="20"/>
      <c r="Q55" s="20"/>
    </row>
    <row r="56" spans="16:17">
      <c r="P56" s="20"/>
      <c r="Q56" s="20"/>
    </row>
    <row r="57" spans="16:17">
      <c r="P57" s="20"/>
      <c r="Q57" s="20"/>
    </row>
    <row r="58" spans="16:17">
      <c r="P58" s="20"/>
      <c r="Q58" s="20"/>
    </row>
    <row r="59" spans="16:17">
      <c r="P59" s="20"/>
      <c r="Q59" s="20"/>
    </row>
    <row r="60" spans="16:17">
      <c r="P60" s="20"/>
      <c r="Q60" s="20"/>
    </row>
  </sheetData>
  <mergeCells count="33">
    <mergeCell ref="X6:Z6"/>
    <mergeCell ref="Q4:Q5"/>
    <mergeCell ref="H5:K5"/>
    <mergeCell ref="R5:T5"/>
    <mergeCell ref="U5:W5"/>
    <mergeCell ref="X5:Z5"/>
    <mergeCell ref="H6:K6"/>
    <mergeCell ref="L6:N6"/>
    <mergeCell ref="O6:Q6"/>
    <mergeCell ref="R6:T6"/>
    <mergeCell ref="U6:W6"/>
    <mergeCell ref="L4:L5"/>
    <mergeCell ref="M4:M5"/>
    <mergeCell ref="N4:N5"/>
    <mergeCell ref="O4:O5"/>
    <mergeCell ref="P4:P5"/>
    <mergeCell ref="AA3:AA4"/>
    <mergeCell ref="AC3:AC5"/>
    <mergeCell ref="AD3:AD5"/>
    <mergeCell ref="AE3:AE5"/>
    <mergeCell ref="AF3:AF6"/>
    <mergeCell ref="X3:Z3"/>
    <mergeCell ref="B3:B5"/>
    <mergeCell ref="C3:C5"/>
    <mergeCell ref="D3:D5"/>
    <mergeCell ref="E3:E4"/>
    <mergeCell ref="F3:F4"/>
    <mergeCell ref="G3:G5"/>
    <mergeCell ref="H3:K3"/>
    <mergeCell ref="L3:N3"/>
    <mergeCell ref="O3:Q3"/>
    <mergeCell ref="R3:T3"/>
    <mergeCell ref="U3:W3"/>
  </mergeCells>
  <phoneticPr fontId="1"/>
  <dataValidations count="3">
    <dataValidation type="list" allowBlank="1" showInputMessage="1" showErrorMessage="1" sqref="O13:Q13">
      <formula1>"+,－"</formula1>
    </dataValidation>
    <dataValidation type="list" allowBlank="1" showInputMessage="1" showErrorMessage="1" sqref="G13">
      <formula1>"適,不適"</formula1>
    </dataValidation>
    <dataValidation type="list" allowBlank="1" showInputMessage="1" showErrorMessage="1" sqref="D13">
      <formula1>"晴,曇,雨,雪,ー"</formula1>
    </dataValidation>
  </dataValidations>
  <pageMargins left="0.39370078740157483" right="0.39370078740157483" top="0.59055118110236227" bottom="0.59055118110236227" header="0.31496062992125984" footer="0.31496062992125984"/>
  <pageSetup paperSize="9" scale="69" fitToHeight="0" orientation="landscape" r:id="rId1"/>
  <headerFooter>
    <oddFooter>&amp;C&amp;"ＭＳ ゴシック,標準"&amp;9県立プール　&amp;P/&amp;N&amp;R&amp;"ＭＳ ゴシック,標準"&amp;9一般社団法人長野県薬剤師会</oddFooter>
  </headerFooter>
  <extLst>
    <ext xmlns:x14="http://schemas.microsoft.com/office/spreadsheetml/2009/9/main" uri="{CCE6A557-97BC-4b89-ADB6-D9C93CAAB3DF}">
      <x14:dataValidations xmlns:xm="http://schemas.microsoft.com/office/excel/2006/main" count="3">
        <x14:dataValidation type="list" allowBlank="1" showInputMessage="1" showErrorMessage="1">
          <x14:formula1>
            <xm:f>選択リスト!$I$3:$I$6</xm:f>
          </x14:formula1>
          <xm:sqref>AE13</xm:sqref>
        </x14:dataValidation>
        <x14:dataValidation type="list" allowBlank="1" showInputMessage="1" showErrorMessage="1">
          <x14:formula1>
            <xm:f>選択リスト!$H$3:$H$6</xm:f>
          </x14:formula1>
          <xm:sqref>AD13</xm:sqref>
        </x14:dataValidation>
        <x14:dataValidation type="list" allowBlank="1" showInputMessage="1" showErrorMessage="1">
          <x14:formula1>
            <xm:f>選択リスト!$G$3:$G$6</xm:f>
          </x14:formula1>
          <xm:sqref>AC13</xm:sqref>
        </x14:dataValidation>
      </x14:dataValidations>
    </ext>
  </extLst>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W60"/>
  <sheetViews>
    <sheetView zoomScale="125" zoomScaleNormal="125" zoomScaleSheetLayoutView="100" workbookViewId="0">
      <selection activeCell="B2" sqref="B2"/>
    </sheetView>
  </sheetViews>
  <sheetFormatPr defaultRowHeight="11.25"/>
  <cols>
    <col min="1" max="1" width="3.75" style="1" bestFit="1" customWidth="1"/>
    <col min="2" max="2" width="14.125" style="16" customWidth="1"/>
    <col min="3" max="3" width="11.375" style="3" customWidth="1"/>
    <col min="4" max="4" width="5.625" style="10" customWidth="1"/>
    <col min="5" max="12" width="9.625" style="17" customWidth="1"/>
    <col min="13" max="14" width="9.625" style="10" customWidth="1"/>
    <col min="15" max="21" width="9.625" style="17" customWidth="1"/>
    <col min="22" max="22" width="70.625" style="14" customWidth="1"/>
    <col min="23" max="16384" width="9" style="15"/>
  </cols>
  <sheetData>
    <row r="1" spans="1:23" s="9" customFormat="1" ht="21">
      <c r="A1" s="1"/>
      <c r="B1" s="21" t="s">
        <v>813</v>
      </c>
      <c r="C1" s="3"/>
      <c r="D1" s="2"/>
      <c r="E1" s="7"/>
      <c r="F1" s="7"/>
      <c r="G1" s="7"/>
      <c r="H1" s="7"/>
      <c r="I1" s="7"/>
      <c r="J1" s="7"/>
      <c r="K1" s="7"/>
      <c r="L1" s="7"/>
      <c r="M1" s="4"/>
      <c r="N1" s="4"/>
      <c r="O1" s="7"/>
      <c r="P1" s="7"/>
      <c r="Q1" s="7"/>
      <c r="R1" s="7"/>
      <c r="S1" s="7"/>
      <c r="T1" s="7"/>
      <c r="U1" s="7"/>
      <c r="V1" s="8"/>
    </row>
    <row r="2" spans="1:23" s="10" customFormat="1" ht="12" thickBot="1">
      <c r="A2" s="1"/>
      <c r="C2" s="11"/>
      <c r="V2" s="13"/>
    </row>
    <row r="3" spans="1:23" ht="13.5" customHeight="1">
      <c r="B3" s="1522" t="s">
        <v>0</v>
      </c>
      <c r="C3" s="1523" t="s">
        <v>111</v>
      </c>
      <c r="D3" s="1525" t="s">
        <v>177</v>
      </c>
      <c r="E3" s="1461" t="s">
        <v>599</v>
      </c>
      <c r="F3" s="1530"/>
      <c r="G3" s="1530"/>
      <c r="H3" s="1462"/>
      <c r="I3" s="1462"/>
      <c r="J3" s="1462"/>
      <c r="K3" s="1462"/>
      <c r="L3" s="1462"/>
      <c r="M3" s="1531"/>
      <c r="N3" s="1547" t="s">
        <v>600</v>
      </c>
      <c r="O3" s="1548"/>
      <c r="P3" s="1556" t="s">
        <v>601</v>
      </c>
      <c r="Q3" s="1557"/>
      <c r="R3" s="1557"/>
      <c r="S3" s="1556" t="s">
        <v>602</v>
      </c>
      <c r="T3" s="1557"/>
      <c r="U3" s="1558"/>
      <c r="V3" s="1534" t="s">
        <v>95</v>
      </c>
    </row>
    <row r="4" spans="1:23" ht="27" customHeight="1">
      <c r="B4" s="1468"/>
      <c r="C4" s="1490"/>
      <c r="D4" s="1526"/>
      <c r="E4" s="1554" t="s">
        <v>608</v>
      </c>
      <c r="F4" s="1545" t="s">
        <v>609</v>
      </c>
      <c r="G4" s="1545" t="s">
        <v>610</v>
      </c>
      <c r="H4" s="1561" t="s">
        <v>611</v>
      </c>
      <c r="I4" s="1545" t="s">
        <v>612</v>
      </c>
      <c r="J4" s="1545" t="s">
        <v>613</v>
      </c>
      <c r="K4" s="1545" t="s">
        <v>603</v>
      </c>
      <c r="L4" s="1545" t="s">
        <v>604</v>
      </c>
      <c r="M4" s="1545" t="s">
        <v>605</v>
      </c>
      <c r="N4" s="1545" t="s">
        <v>606</v>
      </c>
      <c r="O4" s="1549" t="s">
        <v>607</v>
      </c>
      <c r="P4" s="1551" t="s">
        <v>614</v>
      </c>
      <c r="Q4" s="1551" t="s">
        <v>615</v>
      </c>
      <c r="R4" s="1551" t="s">
        <v>616</v>
      </c>
      <c r="S4" s="1551" t="s">
        <v>617</v>
      </c>
      <c r="T4" s="1551" t="s">
        <v>618</v>
      </c>
      <c r="U4" s="1559" t="s">
        <v>619</v>
      </c>
      <c r="V4" s="1535"/>
    </row>
    <row r="5" spans="1:23" ht="17.100000000000001" customHeight="1">
      <c r="B5" s="1469"/>
      <c r="C5" s="1491"/>
      <c r="D5" s="1527"/>
      <c r="E5" s="1555"/>
      <c r="F5" s="1546"/>
      <c r="G5" s="1546"/>
      <c r="H5" s="1546"/>
      <c r="I5" s="1546"/>
      <c r="J5" s="1546"/>
      <c r="K5" s="1546"/>
      <c r="L5" s="1546"/>
      <c r="M5" s="1546"/>
      <c r="N5" s="1553"/>
      <c r="O5" s="1550"/>
      <c r="P5" s="1552"/>
      <c r="Q5" s="1552"/>
      <c r="R5" s="1552"/>
      <c r="S5" s="1552"/>
      <c r="T5" s="1552"/>
      <c r="U5" s="1560"/>
      <c r="V5" s="1535"/>
    </row>
    <row r="6" spans="1:23" ht="17.100000000000001" customHeight="1">
      <c r="B6" s="281" t="s">
        <v>22</v>
      </c>
      <c r="C6" s="223"/>
      <c r="D6" s="283"/>
      <c r="E6" s="290"/>
      <c r="F6" s="436"/>
      <c r="G6" s="436"/>
      <c r="H6" s="436"/>
      <c r="I6" s="282"/>
      <c r="J6" s="436"/>
      <c r="K6" s="436"/>
      <c r="L6" s="282"/>
      <c r="M6" s="436"/>
      <c r="N6" s="436"/>
      <c r="O6" s="282"/>
      <c r="P6" s="436"/>
      <c r="Q6" s="436"/>
      <c r="R6" s="282"/>
      <c r="S6" s="436"/>
      <c r="T6" s="436"/>
      <c r="U6" s="222"/>
      <c r="V6" s="1535"/>
    </row>
    <row r="7" spans="1:23" ht="17.100000000000001" customHeight="1">
      <c r="B7" s="261" t="s">
        <v>18</v>
      </c>
      <c r="C7" s="235"/>
      <c r="D7" s="262"/>
      <c r="E7" s="209"/>
      <c r="F7" s="207"/>
      <c r="G7" s="207"/>
      <c r="H7" s="207"/>
      <c r="I7" s="207"/>
      <c r="J7" s="207"/>
      <c r="K7" s="207"/>
      <c r="L7" s="207"/>
      <c r="M7" s="207"/>
      <c r="N7" s="207"/>
      <c r="O7" s="207"/>
      <c r="P7" s="207"/>
      <c r="Q7" s="207"/>
      <c r="R7" s="207"/>
      <c r="S7" s="207"/>
      <c r="T7" s="207"/>
      <c r="U7" s="208"/>
      <c r="V7" s="116"/>
    </row>
    <row r="8" spans="1:23" ht="17.100000000000001" customHeight="1">
      <c r="B8" s="261" t="s">
        <v>19</v>
      </c>
      <c r="C8" s="235"/>
      <c r="D8" s="208"/>
      <c r="E8" s="265"/>
      <c r="F8" s="266"/>
      <c r="G8" s="266"/>
      <c r="H8" s="266"/>
      <c r="I8" s="207"/>
      <c r="J8" s="207"/>
      <c r="K8" s="207"/>
      <c r="L8" s="207"/>
      <c r="M8" s="207"/>
      <c r="N8" s="207"/>
      <c r="O8" s="207"/>
      <c r="P8" s="207"/>
      <c r="Q8" s="207"/>
      <c r="R8" s="207"/>
      <c r="S8" s="207"/>
      <c r="T8" s="207"/>
      <c r="U8" s="208"/>
      <c r="V8" s="116"/>
    </row>
    <row r="9" spans="1:23" ht="17.100000000000001" customHeight="1">
      <c r="B9" s="261" t="s">
        <v>20</v>
      </c>
      <c r="C9" s="235"/>
      <c r="D9" s="208"/>
      <c r="E9" s="212"/>
      <c r="F9" s="211"/>
      <c r="G9" s="211"/>
      <c r="H9" s="211"/>
      <c r="I9" s="211"/>
      <c r="J9" s="211"/>
      <c r="K9" s="211"/>
      <c r="L9" s="211"/>
      <c r="M9" s="211"/>
      <c r="N9" s="211"/>
      <c r="O9" s="213"/>
      <c r="P9" s="213"/>
      <c r="Q9" s="213"/>
      <c r="R9" s="211"/>
      <c r="S9" s="211"/>
      <c r="T9" s="211"/>
      <c r="U9" s="269"/>
      <c r="V9" s="116"/>
    </row>
    <row r="10" spans="1:23" ht="17.100000000000001" customHeight="1">
      <c r="B10" s="261" t="s">
        <v>44</v>
      </c>
      <c r="C10" s="235"/>
      <c r="D10" s="208"/>
      <c r="E10" s="212"/>
      <c r="F10" s="211"/>
      <c r="G10" s="211"/>
      <c r="H10" s="211"/>
      <c r="I10" s="211"/>
      <c r="J10" s="211"/>
      <c r="K10" s="211"/>
      <c r="L10" s="211"/>
      <c r="M10" s="211"/>
      <c r="N10" s="211"/>
      <c r="O10" s="207"/>
      <c r="P10" s="207"/>
      <c r="Q10" s="207"/>
      <c r="R10" s="211"/>
      <c r="S10" s="211"/>
      <c r="T10" s="211"/>
      <c r="U10" s="269"/>
      <c r="V10" s="116"/>
    </row>
    <row r="11" spans="1:23" ht="17.100000000000001" customHeight="1">
      <c r="B11" s="261" t="s">
        <v>45</v>
      </c>
      <c r="C11" s="235"/>
      <c r="D11" s="208"/>
      <c r="E11" s="270"/>
      <c r="F11" s="213"/>
      <c r="G11" s="213"/>
      <c r="H11" s="213"/>
      <c r="I11" s="211"/>
      <c r="J11" s="211"/>
      <c r="K11" s="211"/>
      <c r="L11" s="211"/>
      <c r="M11" s="211"/>
      <c r="N11" s="211"/>
      <c r="O11" s="207"/>
      <c r="P11" s="207"/>
      <c r="Q11" s="207"/>
      <c r="R11" s="211"/>
      <c r="S11" s="211"/>
      <c r="T11" s="211"/>
      <c r="U11" s="269"/>
      <c r="V11" s="116"/>
    </row>
    <row r="12" spans="1:23" ht="17.100000000000001" customHeight="1" thickBot="1">
      <c r="B12" s="271"/>
      <c r="C12" s="272"/>
      <c r="D12" s="268"/>
      <c r="E12" s="434"/>
      <c r="F12" s="435"/>
      <c r="G12" s="435"/>
      <c r="H12" s="435"/>
      <c r="I12" s="322"/>
      <c r="J12" s="322"/>
      <c r="K12" s="322"/>
      <c r="L12" s="322"/>
      <c r="M12" s="322"/>
      <c r="N12" s="322"/>
      <c r="O12" s="320"/>
      <c r="P12" s="320"/>
      <c r="Q12" s="320"/>
      <c r="R12" s="322"/>
      <c r="S12" s="322"/>
      <c r="T12" s="322"/>
      <c r="U12" s="323"/>
      <c r="V12" s="129"/>
    </row>
    <row r="13" spans="1:23" ht="17.100000000000001" customHeight="1" thickBot="1">
      <c r="B13" s="138" t="s">
        <v>543</v>
      </c>
      <c r="C13" s="173">
        <v>45127</v>
      </c>
      <c r="D13" s="139" t="s">
        <v>80</v>
      </c>
      <c r="E13" s="437" t="s">
        <v>509</v>
      </c>
      <c r="F13" s="438" t="s">
        <v>509</v>
      </c>
      <c r="G13" s="438" t="s">
        <v>521</v>
      </c>
      <c r="H13" s="438" t="s">
        <v>509</v>
      </c>
      <c r="I13" s="438" t="s">
        <v>509</v>
      </c>
      <c r="J13" s="438" t="s">
        <v>509</v>
      </c>
      <c r="K13" s="438" t="s">
        <v>509</v>
      </c>
      <c r="L13" s="438" t="s">
        <v>509</v>
      </c>
      <c r="M13" s="438" t="s">
        <v>509</v>
      </c>
      <c r="N13" s="438" t="s">
        <v>509</v>
      </c>
      <c r="O13" s="438" t="s">
        <v>509</v>
      </c>
      <c r="P13" s="438" t="s">
        <v>510</v>
      </c>
      <c r="Q13" s="438" t="s">
        <v>509</v>
      </c>
      <c r="R13" s="438" t="s">
        <v>509</v>
      </c>
      <c r="S13" s="438" t="s">
        <v>521</v>
      </c>
      <c r="T13" s="438" t="s">
        <v>521</v>
      </c>
      <c r="U13" s="441" t="s">
        <v>521</v>
      </c>
      <c r="V13" s="200" t="s">
        <v>620</v>
      </c>
      <c r="W13" s="72"/>
    </row>
    <row r="14" spans="1:23" ht="17.100000000000001" customHeight="1">
      <c r="B14" s="599" t="s">
        <v>786</v>
      </c>
      <c r="C14" s="533"/>
      <c r="D14" s="555"/>
      <c r="E14" s="568"/>
      <c r="F14" s="569"/>
      <c r="G14" s="569"/>
      <c r="H14" s="569"/>
      <c r="I14" s="569"/>
      <c r="J14" s="569"/>
      <c r="K14" s="569"/>
      <c r="L14" s="569"/>
      <c r="M14" s="569"/>
      <c r="N14" s="569"/>
      <c r="O14" s="569"/>
      <c r="P14" s="569"/>
      <c r="Q14" s="569"/>
      <c r="R14" s="569"/>
      <c r="S14" s="569"/>
      <c r="T14" s="569"/>
      <c r="U14" s="570"/>
      <c r="V14" s="563"/>
      <c r="W14" s="72"/>
    </row>
    <row r="15" spans="1:23" ht="17.100000000000001" customHeight="1">
      <c r="B15" s="529" t="str">
        <f>'調査票（プール施設）②'!D5</f>
        <v/>
      </c>
      <c r="C15" s="165" t="str">
        <f>IF('調査票（プール施設）②'!D7="","",'調査票（プール施設）②'!D7)</f>
        <v/>
      </c>
      <c r="D15" s="187" t="str">
        <f>IF('調査票（プール施設）②'!O8="","",'調査票（プール施設）②'!O8)</f>
        <v/>
      </c>
      <c r="E15" s="564" t="str">
        <f>IF('調査票（プール施設）②'!R10="","",'調査票（プール施設）②'!R10)</f>
        <v/>
      </c>
      <c r="F15" s="103" t="str">
        <f>IF('調査票（プール施設）②'!R11="","",'調査票（プール施設）②'!R11)</f>
        <v/>
      </c>
      <c r="G15" s="103" t="str">
        <f>IF('調査票（プール施設）②'!R12="","",'調査票（プール施設）②'!R12)</f>
        <v/>
      </c>
      <c r="H15" s="103" t="str">
        <f>IF('調査票（プール施設）②'!R13="","",'調査票（プール施設）②'!R13)</f>
        <v/>
      </c>
      <c r="I15" s="103" t="str">
        <f>IF('調査票（プール施設）②'!R14="","",'調査票（プール施設）②'!R14)</f>
        <v/>
      </c>
      <c r="J15" s="103" t="str">
        <f>IF('調査票（プール施設）②'!R15="","",'調査票（プール施設）②'!R15)</f>
        <v/>
      </c>
      <c r="K15" s="103" t="str">
        <f>IF('調査票（プール施設）②'!R16="","",'調査票（プール施設）②'!R16)</f>
        <v/>
      </c>
      <c r="L15" s="103" t="str">
        <f>IF('調査票（プール施設）②'!R17="","",'調査票（プール施設）②'!R17)</f>
        <v/>
      </c>
      <c r="M15" s="103" t="str">
        <f>IF('調査票（プール施設）②'!R18="","",'調査票（プール施設）②'!R18)</f>
        <v/>
      </c>
      <c r="N15" s="103" t="str">
        <f>IF('調査票（プール施設）②'!R19="","",'調査票（プール施設）②'!R19)</f>
        <v/>
      </c>
      <c r="O15" s="103" t="s">
        <v>801</v>
      </c>
      <c r="P15" s="103" t="str">
        <f>IF('調査票（プール施設）②'!R21="","",'調査票（プール施設）②'!R21)</f>
        <v/>
      </c>
      <c r="Q15" s="103" t="str">
        <f>IF('調査票（プール施設）②'!R22="","",'調査票（プール施設）②'!R22)</f>
        <v/>
      </c>
      <c r="R15" s="73" t="str">
        <f>IF('調査票（プール施設）②'!R23="","",'調査票（プール施設）②'!R23)</f>
        <v/>
      </c>
      <c r="S15" s="73" t="str">
        <f>IF('調査票（プール施設）②'!R24="","",'調査票（プール施設）②'!R24)</f>
        <v/>
      </c>
      <c r="T15" s="73" t="str">
        <f>IF('調査票（プール施設）②'!R22="","",'調査票（プール施設）②'!R22)</f>
        <v/>
      </c>
      <c r="U15" s="190" t="str">
        <f>IF('調査票（プール施設）②'!R26="","",'調査票（プール施設）②'!R26)</f>
        <v/>
      </c>
      <c r="V15" s="566">
        <f>'調査票（プール施設）②'!A34</f>
        <v>0</v>
      </c>
      <c r="W15" s="72"/>
    </row>
    <row r="16" spans="1:23" ht="17.100000000000001" customHeight="1" thickBot="1">
      <c r="B16" s="87"/>
      <c r="C16" s="172"/>
      <c r="D16" s="122"/>
      <c r="E16" s="439"/>
      <c r="F16" s="440"/>
      <c r="G16" s="440"/>
      <c r="H16" s="440"/>
      <c r="I16" s="95"/>
      <c r="J16" s="95"/>
      <c r="K16" s="95"/>
      <c r="L16" s="95"/>
      <c r="M16" s="95"/>
      <c r="N16" s="95"/>
      <c r="O16" s="109"/>
      <c r="P16" s="109"/>
      <c r="Q16" s="109"/>
      <c r="R16" s="91"/>
      <c r="S16" s="91"/>
      <c r="T16" s="91"/>
      <c r="U16" s="150"/>
      <c r="V16" s="119"/>
    </row>
    <row r="17" spans="3:21" ht="17.100000000000001" customHeight="1">
      <c r="C17" s="105"/>
      <c r="D17" s="104"/>
      <c r="E17" s="66"/>
      <c r="F17" s="66"/>
      <c r="G17" s="66"/>
      <c r="H17" s="66"/>
      <c r="I17" s="66"/>
      <c r="J17" s="66"/>
      <c r="K17" s="66"/>
      <c r="L17" s="66"/>
      <c r="M17" s="107"/>
      <c r="N17" s="107"/>
      <c r="O17" s="66"/>
      <c r="P17" s="66"/>
      <c r="Q17" s="66"/>
      <c r="R17" s="66"/>
      <c r="S17" s="66"/>
      <c r="T17" s="66"/>
      <c r="U17" s="66"/>
    </row>
    <row r="18" spans="3:21" ht="17.100000000000001" customHeight="1">
      <c r="M18" s="20"/>
      <c r="N18" s="20"/>
    </row>
    <row r="19" spans="3:21" ht="17.100000000000001" customHeight="1">
      <c r="M19" s="20"/>
      <c r="N19" s="20"/>
    </row>
    <row r="20" spans="3:21" ht="17.100000000000001" customHeight="1">
      <c r="M20" s="20"/>
      <c r="N20" s="20"/>
    </row>
    <row r="21" spans="3:21">
      <c r="M21" s="20"/>
      <c r="N21" s="20"/>
    </row>
    <row r="22" spans="3:21">
      <c r="M22" s="20"/>
      <c r="N22" s="20"/>
    </row>
    <row r="23" spans="3:21">
      <c r="M23" s="20"/>
      <c r="N23" s="20"/>
    </row>
    <row r="24" spans="3:21">
      <c r="M24" s="20"/>
      <c r="N24" s="20"/>
    </row>
    <row r="25" spans="3:21">
      <c r="M25" s="20"/>
      <c r="N25" s="20"/>
    </row>
    <row r="26" spans="3:21">
      <c r="M26" s="20"/>
      <c r="N26" s="20"/>
    </row>
    <row r="27" spans="3:21">
      <c r="M27" s="20"/>
      <c r="N27" s="20"/>
    </row>
    <row r="28" spans="3:21">
      <c r="M28" s="20"/>
      <c r="N28" s="20"/>
    </row>
    <row r="29" spans="3:21">
      <c r="M29" s="20"/>
      <c r="N29" s="20"/>
    </row>
    <row r="30" spans="3:21">
      <c r="M30" s="20"/>
      <c r="N30" s="20"/>
    </row>
    <row r="31" spans="3:21">
      <c r="M31" s="20"/>
      <c r="N31" s="20"/>
    </row>
    <row r="32" spans="3:21">
      <c r="M32" s="20"/>
      <c r="N32" s="20"/>
    </row>
    <row r="33" spans="13:14">
      <c r="M33" s="20"/>
      <c r="N33" s="20"/>
    </row>
    <row r="34" spans="13:14">
      <c r="M34" s="20"/>
      <c r="N34" s="20"/>
    </row>
    <row r="35" spans="13:14">
      <c r="M35" s="20"/>
      <c r="N35" s="20"/>
    </row>
    <row r="36" spans="13:14">
      <c r="M36" s="20"/>
      <c r="N36" s="20"/>
    </row>
    <row r="37" spans="13:14">
      <c r="M37" s="20"/>
      <c r="N37" s="20"/>
    </row>
    <row r="38" spans="13:14">
      <c r="M38" s="20"/>
      <c r="N38" s="20"/>
    </row>
    <row r="39" spans="13:14">
      <c r="M39" s="20"/>
      <c r="N39" s="20"/>
    </row>
    <row r="40" spans="13:14">
      <c r="M40" s="20"/>
      <c r="N40" s="20"/>
    </row>
    <row r="41" spans="13:14">
      <c r="M41" s="20"/>
      <c r="N41" s="20"/>
    </row>
    <row r="42" spans="13:14">
      <c r="M42" s="20"/>
      <c r="N42" s="20"/>
    </row>
    <row r="43" spans="13:14">
      <c r="M43" s="20"/>
      <c r="N43" s="20"/>
    </row>
    <row r="44" spans="13:14">
      <c r="M44" s="20"/>
      <c r="N44" s="20"/>
    </row>
    <row r="45" spans="13:14">
      <c r="M45" s="20"/>
      <c r="N45" s="20"/>
    </row>
    <row r="46" spans="13:14">
      <c r="M46" s="20"/>
      <c r="N46" s="20"/>
    </row>
    <row r="47" spans="13:14">
      <c r="M47" s="20"/>
      <c r="N47" s="20"/>
    </row>
    <row r="48" spans="13:14">
      <c r="M48" s="20"/>
      <c r="N48" s="20"/>
    </row>
    <row r="49" spans="13:14">
      <c r="M49" s="20"/>
      <c r="N49" s="20"/>
    </row>
    <row r="50" spans="13:14">
      <c r="M50" s="20"/>
      <c r="N50" s="20"/>
    </row>
    <row r="51" spans="13:14">
      <c r="M51" s="20"/>
      <c r="N51" s="20"/>
    </row>
    <row r="52" spans="13:14">
      <c r="M52" s="20"/>
      <c r="N52" s="20"/>
    </row>
    <row r="53" spans="13:14">
      <c r="M53" s="20"/>
      <c r="N53" s="20"/>
    </row>
    <row r="54" spans="13:14">
      <c r="M54" s="20"/>
      <c r="N54" s="20"/>
    </row>
    <row r="55" spans="13:14">
      <c r="M55" s="20"/>
      <c r="N55" s="20"/>
    </row>
    <row r="56" spans="13:14">
      <c r="M56" s="20"/>
      <c r="N56" s="20"/>
    </row>
    <row r="57" spans="13:14">
      <c r="M57" s="20"/>
      <c r="N57" s="20"/>
    </row>
    <row r="58" spans="13:14">
      <c r="M58" s="20"/>
      <c r="N58" s="20"/>
    </row>
    <row r="59" spans="13:14">
      <c r="M59" s="20"/>
      <c r="N59" s="20"/>
    </row>
    <row r="60" spans="13:14">
      <c r="M60" s="20"/>
      <c r="N60" s="20"/>
    </row>
  </sheetData>
  <mergeCells count="25">
    <mergeCell ref="U4:U5"/>
    <mergeCell ref="S3:U3"/>
    <mergeCell ref="V3:V6"/>
    <mergeCell ref="E4:E5"/>
    <mergeCell ref="F4:F5"/>
    <mergeCell ref="G4:G5"/>
    <mergeCell ref="H4:H5"/>
    <mergeCell ref="I4:I5"/>
    <mergeCell ref="J4:J5"/>
    <mergeCell ref="K4:K5"/>
    <mergeCell ref="L4:L5"/>
    <mergeCell ref="P3:R3"/>
    <mergeCell ref="P4:P5"/>
    <mergeCell ref="Q4:Q5"/>
    <mergeCell ref="R4:R5"/>
    <mergeCell ref="S4:S5"/>
    <mergeCell ref="T4:T5"/>
    <mergeCell ref="B3:B5"/>
    <mergeCell ref="C3:C5"/>
    <mergeCell ref="D3:D5"/>
    <mergeCell ref="E3:M3"/>
    <mergeCell ref="N3:O3"/>
    <mergeCell ref="M4:M5"/>
    <mergeCell ref="N4:N5"/>
    <mergeCell ref="O4:O5"/>
  </mergeCells>
  <phoneticPr fontId="1"/>
  <pageMargins left="0.39370078740157483" right="0.39370078740157483" top="0.59055118110236227" bottom="0.59055118110236227" header="0.31496062992125984" footer="0.31496062992125984"/>
  <pageSetup paperSize="9" scale="69" fitToHeight="0" orientation="landscape" r:id="rId1"/>
  <headerFooter>
    <oddFooter>&amp;C&amp;"ＭＳ ゴシック,標準"&amp;9県立プール　&amp;P/&amp;N&amp;R&amp;"ＭＳ ゴシック,標準"&amp;9一般社団法人長野県薬剤師会</oddFooter>
  </headerFooter>
  <extLst>
    <ext xmlns:x14="http://schemas.microsoft.com/office/spreadsheetml/2009/9/main" uri="{CCE6A557-97BC-4b89-ADB6-D9C93CAAB3DF}">
      <x14:dataValidations xmlns:xm="http://schemas.microsoft.com/office/excel/2006/main" count="2">
        <x14:dataValidation type="list" allowBlank="1" showInputMessage="1" showErrorMessage="1">
          <x14:formula1>
            <xm:f>選択リスト!$V$3:$V$6</xm:f>
          </x14:formula1>
          <xm:sqref>I13:J13 M13:O13 Q13:U13 G13</xm:sqref>
        </x14:dataValidation>
        <x14:dataValidation type="list" allowBlank="1" showInputMessage="1" showErrorMessage="1">
          <x14:formula1>
            <xm:f>選択リスト!$T$3:$T$5</xm:f>
          </x14:formula1>
          <xm:sqref>K13:L13 P13 D13:F13 H13</xm:sqref>
        </x14:dataValidation>
      </x14:dataValidations>
    </ext>
  </extLst>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1:AJ17"/>
  <sheetViews>
    <sheetView zoomScale="125" zoomScaleNormal="125" zoomScaleSheetLayoutView="100" workbookViewId="0">
      <pane xSplit="2" ySplit="13" topLeftCell="C14" activePane="bottomRight" state="frozen"/>
      <selection pane="topRight"/>
      <selection pane="bottomLeft"/>
      <selection pane="bottomRight" activeCell="B2" sqref="B2"/>
    </sheetView>
  </sheetViews>
  <sheetFormatPr defaultRowHeight="13.5"/>
  <cols>
    <col min="1" max="1" width="2.75" style="44" customWidth="1"/>
    <col min="2" max="2" width="18.625" style="50" customWidth="1"/>
    <col min="3" max="3" width="5" style="51" bestFit="1" customWidth="1"/>
    <col min="4" max="4" width="11.5" style="41" bestFit="1" customWidth="1"/>
    <col min="5" max="6" width="6.5" style="53" bestFit="1" customWidth="1"/>
    <col min="7" max="7" width="15" style="52" customWidth="1"/>
    <col min="8" max="13" width="7.625" style="51" customWidth="1"/>
    <col min="14" max="17" width="6.625" style="17" customWidth="1"/>
    <col min="18" max="27" width="6.625" style="51" customWidth="1"/>
    <col min="28" max="28" width="70.625" style="54" customWidth="1"/>
    <col min="29" max="16384" width="9" style="55"/>
  </cols>
  <sheetData>
    <row r="1" spans="1:36" s="15" customFormat="1" ht="17.25">
      <c r="A1" s="44"/>
      <c r="B1" s="21" t="s">
        <v>814</v>
      </c>
      <c r="C1" s="10"/>
      <c r="D1" s="41"/>
      <c r="E1" s="42"/>
      <c r="F1" s="42"/>
      <c r="G1" s="45"/>
      <c r="H1" s="10"/>
      <c r="I1" s="10"/>
      <c r="J1" s="10"/>
      <c r="K1" s="10"/>
      <c r="L1" s="10"/>
      <c r="M1" s="10"/>
      <c r="N1" s="83"/>
      <c r="O1" s="83"/>
      <c r="P1" s="83"/>
      <c r="Q1" s="83"/>
      <c r="R1" s="83"/>
      <c r="S1" s="83"/>
      <c r="T1" s="83"/>
      <c r="U1" s="83"/>
      <c r="V1" s="83"/>
      <c r="W1" s="10"/>
      <c r="X1" s="10"/>
      <c r="Y1" s="10"/>
      <c r="Z1" s="10"/>
      <c r="AA1" s="10"/>
      <c r="AB1" s="14"/>
    </row>
    <row r="2" spans="1:36" s="10" customFormat="1" ht="17.100000000000001" customHeight="1" thickBot="1">
      <c r="A2" s="40"/>
      <c r="D2" s="38"/>
      <c r="E2" s="39"/>
      <c r="F2" s="39"/>
      <c r="G2" s="29"/>
      <c r="AB2" s="13"/>
    </row>
    <row r="3" spans="1:36" s="15" customFormat="1" ht="17.100000000000001" customHeight="1">
      <c r="A3" s="40"/>
      <c r="B3" s="1522" t="s">
        <v>0</v>
      </c>
      <c r="C3" s="1567" t="s">
        <v>5</v>
      </c>
      <c r="D3" s="1586" t="s">
        <v>90</v>
      </c>
      <c r="E3" s="1587"/>
      <c r="F3" s="1573"/>
      <c r="G3" s="1590" t="s">
        <v>75</v>
      </c>
      <c r="H3" s="1570" t="s">
        <v>76</v>
      </c>
      <c r="I3" s="1570" t="s">
        <v>77</v>
      </c>
      <c r="J3" s="1570" t="s">
        <v>78</v>
      </c>
      <c r="K3" s="1518" t="s">
        <v>70</v>
      </c>
      <c r="L3" s="1581"/>
      <c r="M3" s="1578" t="s">
        <v>73</v>
      </c>
      <c r="N3" s="1593" t="s">
        <v>35</v>
      </c>
      <c r="O3" s="1594"/>
      <c r="P3" s="1594"/>
      <c r="Q3" s="1594"/>
      <c r="R3" s="1595"/>
      <c r="S3" s="1475" t="s">
        <v>34</v>
      </c>
      <c r="T3" s="1573"/>
      <c r="U3" s="1597" t="s">
        <v>96</v>
      </c>
      <c r="V3" s="1601"/>
      <c r="W3" s="1600" t="s">
        <v>81</v>
      </c>
      <c r="X3" s="1524" t="s">
        <v>47</v>
      </c>
      <c r="Y3" s="1600" t="s">
        <v>82</v>
      </c>
      <c r="Z3" s="1597" t="s">
        <v>83</v>
      </c>
      <c r="AA3" s="1519"/>
      <c r="AB3" s="1562" t="s">
        <v>95</v>
      </c>
    </row>
    <row r="4" spans="1:36" s="15" customFormat="1" ht="17.100000000000001" customHeight="1">
      <c r="A4" s="40"/>
      <c r="B4" s="1565"/>
      <c r="C4" s="1568"/>
      <c r="D4" s="1575"/>
      <c r="E4" s="1588"/>
      <c r="F4" s="1589"/>
      <c r="G4" s="1591"/>
      <c r="H4" s="1571"/>
      <c r="I4" s="1571"/>
      <c r="J4" s="1571"/>
      <c r="K4" s="1582"/>
      <c r="L4" s="1583"/>
      <c r="M4" s="1579"/>
      <c r="N4" s="1464" t="s">
        <v>67</v>
      </c>
      <c r="O4" s="1529" t="s">
        <v>84</v>
      </c>
      <c r="P4" s="1529" t="s">
        <v>85</v>
      </c>
      <c r="Q4" s="1529" t="s">
        <v>68</v>
      </c>
      <c r="R4" s="1596" t="s">
        <v>37</v>
      </c>
      <c r="S4" s="1576" t="s">
        <v>97</v>
      </c>
      <c r="T4" s="1574" t="s">
        <v>37</v>
      </c>
      <c r="U4" s="1574" t="s">
        <v>97</v>
      </c>
      <c r="V4" s="1574" t="s">
        <v>37</v>
      </c>
      <c r="W4" s="1571"/>
      <c r="X4" s="1571"/>
      <c r="Y4" s="1571"/>
      <c r="Z4" s="1598"/>
      <c r="AA4" s="1599"/>
      <c r="AB4" s="1563"/>
    </row>
    <row r="5" spans="1:36" s="15" customFormat="1" ht="17.100000000000001" customHeight="1">
      <c r="A5" s="40"/>
      <c r="B5" s="1565"/>
      <c r="C5" s="1568"/>
      <c r="D5" s="1584" t="s">
        <v>91</v>
      </c>
      <c r="E5" s="1585" t="s">
        <v>88</v>
      </c>
      <c r="F5" s="1585" t="s">
        <v>89</v>
      </c>
      <c r="G5" s="1591"/>
      <c r="H5" s="1571"/>
      <c r="I5" s="1571"/>
      <c r="J5" s="1571"/>
      <c r="K5" s="1529" t="s">
        <v>71</v>
      </c>
      <c r="L5" s="1529" t="s">
        <v>72</v>
      </c>
      <c r="M5" s="1579"/>
      <c r="N5" s="1569"/>
      <c r="O5" s="1572"/>
      <c r="P5" s="1572"/>
      <c r="Q5" s="1572"/>
      <c r="R5" s="1580"/>
      <c r="S5" s="1577"/>
      <c r="T5" s="1575"/>
      <c r="U5" s="1575"/>
      <c r="V5" s="1575"/>
      <c r="W5" s="1572"/>
      <c r="X5" s="1572"/>
      <c r="Y5" s="1572"/>
      <c r="Z5" s="696" t="s">
        <v>798</v>
      </c>
      <c r="AA5" s="702" t="s">
        <v>799</v>
      </c>
      <c r="AB5" s="1563"/>
    </row>
    <row r="6" spans="1:36" s="15" customFormat="1" ht="17.100000000000001" customHeight="1">
      <c r="A6" s="40"/>
      <c r="B6" s="1566"/>
      <c r="C6" s="1569"/>
      <c r="D6" s="1572"/>
      <c r="E6" s="1572"/>
      <c r="F6" s="1572"/>
      <c r="G6" s="1592"/>
      <c r="H6" s="1572"/>
      <c r="I6" s="1572"/>
      <c r="J6" s="1572"/>
      <c r="K6" s="1572"/>
      <c r="L6" s="1572"/>
      <c r="M6" s="1580"/>
      <c r="N6" s="112" t="s">
        <v>36</v>
      </c>
      <c r="O6" s="58" t="s">
        <v>36</v>
      </c>
      <c r="P6" s="58" t="s">
        <v>36</v>
      </c>
      <c r="Q6" s="58" t="s">
        <v>36</v>
      </c>
      <c r="R6" s="114" t="s">
        <v>74</v>
      </c>
      <c r="S6" s="352" t="s">
        <v>14</v>
      </c>
      <c r="T6" s="58" t="s">
        <v>14</v>
      </c>
      <c r="U6" s="58" t="s">
        <v>32</v>
      </c>
      <c r="V6" s="58" t="s">
        <v>32</v>
      </c>
      <c r="W6" s="58" t="s">
        <v>93</v>
      </c>
      <c r="X6" s="58" t="s">
        <v>94</v>
      </c>
      <c r="Y6" s="58" t="s">
        <v>36</v>
      </c>
      <c r="Z6" s="196" t="s">
        <v>36</v>
      </c>
      <c r="AA6" s="196" t="s">
        <v>800</v>
      </c>
      <c r="AB6" s="1563"/>
    </row>
    <row r="7" spans="1:36" s="47" customFormat="1" ht="17.100000000000001" customHeight="1">
      <c r="A7" s="46"/>
      <c r="B7" s="228" t="s">
        <v>22</v>
      </c>
      <c r="C7" s="223"/>
      <c r="D7" s="229"/>
      <c r="E7" s="230"/>
      <c r="F7" s="231"/>
      <c r="G7" s="225"/>
      <c r="H7" s="220"/>
      <c r="I7" s="220"/>
      <c r="J7" s="220"/>
      <c r="K7" s="220"/>
      <c r="L7" s="220"/>
      <c r="M7" s="222"/>
      <c r="N7" s="227" t="s">
        <v>87</v>
      </c>
      <c r="O7" s="225" t="s">
        <v>87</v>
      </c>
      <c r="P7" s="225" t="s">
        <v>87</v>
      </c>
      <c r="Q7" s="225" t="s">
        <v>87</v>
      </c>
      <c r="R7" s="232"/>
      <c r="S7" s="363"/>
      <c r="T7" s="225"/>
      <c r="U7" s="233"/>
      <c r="V7" s="233"/>
      <c r="W7" s="220" t="s">
        <v>65</v>
      </c>
      <c r="X7" s="220" t="s">
        <v>66</v>
      </c>
      <c r="Y7" s="220" t="s">
        <v>65</v>
      </c>
      <c r="Z7" s="357" t="s">
        <v>66</v>
      </c>
      <c r="AA7" s="703"/>
      <c r="AB7" s="1564"/>
    </row>
    <row r="8" spans="1:36" s="47" customFormat="1" ht="17.100000000000001" customHeight="1">
      <c r="A8" s="46"/>
      <c r="B8" s="234" t="s">
        <v>18</v>
      </c>
      <c r="C8" s="235"/>
      <c r="D8" s="236"/>
      <c r="E8" s="237"/>
      <c r="F8" s="238"/>
      <c r="G8" s="239"/>
      <c r="H8" s="206"/>
      <c r="I8" s="206"/>
      <c r="J8" s="206"/>
      <c r="K8" s="206"/>
      <c r="L8" s="206"/>
      <c r="M8" s="240"/>
      <c r="N8" s="241">
        <f t="shared" ref="N8:Z8" si="0">COUNTA(N15:N16)</f>
        <v>1</v>
      </c>
      <c r="O8" s="242">
        <f t="shared" si="0"/>
        <v>1</v>
      </c>
      <c r="P8" s="242">
        <f t="shared" si="0"/>
        <v>1</v>
      </c>
      <c r="Q8" s="242">
        <f t="shared" si="0"/>
        <v>1</v>
      </c>
      <c r="R8" s="243">
        <f t="shared" si="0"/>
        <v>1</v>
      </c>
      <c r="S8" s="241">
        <f t="shared" si="0"/>
        <v>1</v>
      </c>
      <c r="T8" s="242">
        <f t="shared" si="0"/>
        <v>1</v>
      </c>
      <c r="U8" s="242">
        <f t="shared" si="0"/>
        <v>1</v>
      </c>
      <c r="V8" s="242">
        <f t="shared" si="0"/>
        <v>1</v>
      </c>
      <c r="W8" s="242">
        <f t="shared" si="0"/>
        <v>1</v>
      </c>
      <c r="X8" s="242">
        <f t="shared" si="0"/>
        <v>1</v>
      </c>
      <c r="Y8" s="242">
        <f t="shared" si="0"/>
        <v>1</v>
      </c>
      <c r="Z8" s="697">
        <f t="shared" si="0"/>
        <v>1</v>
      </c>
      <c r="AA8" s="697"/>
      <c r="AB8" s="704"/>
    </row>
    <row r="9" spans="1:36" s="47" customFormat="1" ht="17.100000000000001" customHeight="1">
      <c r="A9" s="46"/>
      <c r="B9" s="234" t="s">
        <v>19</v>
      </c>
      <c r="C9" s="235"/>
      <c r="D9" s="236"/>
      <c r="E9" s="237"/>
      <c r="F9" s="238"/>
      <c r="G9" s="239"/>
      <c r="H9" s="206"/>
      <c r="I9" s="206"/>
      <c r="J9" s="206"/>
      <c r="K9" s="206"/>
      <c r="L9" s="206"/>
      <c r="M9" s="240"/>
      <c r="N9" s="241">
        <f>COUNTIF(N15:N16,"&gt;1500")</f>
        <v>0</v>
      </c>
      <c r="O9" s="242">
        <f>COUNTIF(O15:O16,"&gt;1500")</f>
        <v>0</v>
      </c>
      <c r="P9" s="242">
        <f>COUNTIF(P15:P16,"&gt;1500")</f>
        <v>0</v>
      </c>
      <c r="Q9" s="242">
        <f>COUNTIF(Q15:Q16,"&gt;1500")</f>
        <v>0</v>
      </c>
      <c r="R9" s="243"/>
      <c r="S9" s="241"/>
      <c r="T9" s="242"/>
      <c r="U9" s="242"/>
      <c r="V9" s="242"/>
      <c r="W9" s="244">
        <f>COUNTIF(W15:W16,"&gt;0.1")</f>
        <v>0</v>
      </c>
      <c r="X9" s="244">
        <f>COUNTIF(X15:X16,"&gt;0.5")</f>
        <v>0</v>
      </c>
      <c r="Y9" s="244">
        <f>COUNTIF(Y15:Y16,"&gt;0.1")</f>
        <v>0</v>
      </c>
      <c r="Z9" s="698">
        <f>COUNTIF(Z15:Z16,"&gt;0.5")</f>
        <v>0</v>
      </c>
      <c r="AA9" s="698"/>
      <c r="AB9" s="704"/>
    </row>
    <row r="10" spans="1:36" s="47" customFormat="1" ht="17.100000000000001" customHeight="1">
      <c r="A10" s="46"/>
      <c r="B10" s="234" t="s">
        <v>86</v>
      </c>
      <c r="C10" s="235"/>
      <c r="D10" s="236"/>
      <c r="E10" s="237"/>
      <c r="F10" s="238"/>
      <c r="G10" s="239"/>
      <c r="H10" s="206"/>
      <c r="I10" s="206"/>
      <c r="J10" s="206"/>
      <c r="K10" s="206"/>
      <c r="L10" s="206"/>
      <c r="M10" s="240"/>
      <c r="N10" s="246">
        <f>N9/N8*100</f>
        <v>0</v>
      </c>
      <c r="O10" s="247">
        <f t="shared" ref="O10:Q10" si="1">O9/O8*100</f>
        <v>0</v>
      </c>
      <c r="P10" s="247">
        <f t="shared" si="1"/>
        <v>0</v>
      </c>
      <c r="Q10" s="247">
        <f t="shared" si="1"/>
        <v>0</v>
      </c>
      <c r="R10" s="248"/>
      <c r="S10" s="246"/>
      <c r="T10" s="247"/>
      <c r="U10" s="247"/>
      <c r="V10" s="247"/>
      <c r="W10" s="242">
        <f>W9/W8*100</f>
        <v>0</v>
      </c>
      <c r="X10" s="242">
        <f>X9/X8*100</f>
        <v>0</v>
      </c>
      <c r="Y10" s="242">
        <f>Y9/Y8*100</f>
        <v>0</v>
      </c>
      <c r="Z10" s="697">
        <f>Z9/Z8*100</f>
        <v>0</v>
      </c>
      <c r="AA10" s="697"/>
      <c r="AB10" s="704"/>
    </row>
    <row r="11" spans="1:36" s="47" customFormat="1" ht="17.100000000000001" customHeight="1">
      <c r="A11" s="46"/>
      <c r="B11" s="234" t="s">
        <v>44</v>
      </c>
      <c r="C11" s="235"/>
      <c r="D11" s="236"/>
      <c r="E11" s="237"/>
      <c r="F11" s="238"/>
      <c r="G11" s="239"/>
      <c r="H11" s="206"/>
      <c r="I11" s="206"/>
      <c r="J11" s="206"/>
      <c r="K11" s="206"/>
      <c r="L11" s="206"/>
      <c r="M11" s="240"/>
      <c r="N11" s="249">
        <f t="shared" ref="N11:Z11" si="2">MAX(N15:N16)</f>
        <v>0</v>
      </c>
      <c r="O11" s="244">
        <f t="shared" si="2"/>
        <v>0</v>
      </c>
      <c r="P11" s="244">
        <f t="shared" si="2"/>
        <v>0</v>
      </c>
      <c r="Q11" s="244">
        <f t="shared" si="2"/>
        <v>0</v>
      </c>
      <c r="R11" s="245">
        <f t="shared" si="2"/>
        <v>0</v>
      </c>
      <c r="S11" s="249">
        <f t="shared" si="2"/>
        <v>0</v>
      </c>
      <c r="T11" s="244">
        <f t="shared" si="2"/>
        <v>0</v>
      </c>
      <c r="U11" s="244">
        <f t="shared" si="2"/>
        <v>0</v>
      </c>
      <c r="V11" s="244">
        <f t="shared" si="2"/>
        <v>0</v>
      </c>
      <c r="W11" s="244">
        <f t="shared" si="2"/>
        <v>0</v>
      </c>
      <c r="X11" s="244">
        <f t="shared" si="2"/>
        <v>0</v>
      </c>
      <c r="Y11" s="244">
        <f t="shared" si="2"/>
        <v>0</v>
      </c>
      <c r="Z11" s="698">
        <f t="shared" si="2"/>
        <v>0</v>
      </c>
      <c r="AA11" s="698"/>
      <c r="AB11" s="704"/>
    </row>
    <row r="12" spans="1:36" s="47" customFormat="1" ht="17.100000000000001" customHeight="1" thickBot="1">
      <c r="A12" s="46"/>
      <c r="B12" s="250" t="s">
        <v>45</v>
      </c>
      <c r="C12" s="251"/>
      <c r="D12" s="252"/>
      <c r="E12" s="253"/>
      <c r="F12" s="254"/>
      <c r="G12" s="255"/>
      <c r="H12" s="256"/>
      <c r="I12" s="256"/>
      <c r="J12" s="256"/>
      <c r="K12" s="256"/>
      <c r="L12" s="256"/>
      <c r="M12" s="257"/>
      <c r="N12" s="258">
        <f t="shared" ref="N12:Z12" si="3">MIN(N15:N16)</f>
        <v>0</v>
      </c>
      <c r="O12" s="259">
        <f t="shared" si="3"/>
        <v>0</v>
      </c>
      <c r="P12" s="259">
        <f t="shared" si="3"/>
        <v>0</v>
      </c>
      <c r="Q12" s="259">
        <f t="shared" si="3"/>
        <v>0</v>
      </c>
      <c r="R12" s="260">
        <f t="shared" si="3"/>
        <v>0</v>
      </c>
      <c r="S12" s="258">
        <f t="shared" si="3"/>
        <v>0</v>
      </c>
      <c r="T12" s="259">
        <f t="shared" si="3"/>
        <v>0</v>
      </c>
      <c r="U12" s="259">
        <f t="shared" si="3"/>
        <v>0</v>
      </c>
      <c r="V12" s="259">
        <f t="shared" si="3"/>
        <v>0</v>
      </c>
      <c r="W12" s="259">
        <f t="shared" si="3"/>
        <v>0</v>
      </c>
      <c r="X12" s="259">
        <f t="shared" si="3"/>
        <v>0</v>
      </c>
      <c r="Y12" s="259">
        <f t="shared" si="3"/>
        <v>0</v>
      </c>
      <c r="Z12" s="699">
        <f t="shared" si="3"/>
        <v>0</v>
      </c>
      <c r="AA12" s="699"/>
      <c r="AB12" s="705"/>
    </row>
    <row r="13" spans="1:36" s="47" customFormat="1" ht="17.100000000000001" customHeight="1" thickBot="1">
      <c r="A13" s="48"/>
      <c r="B13" s="138" t="s">
        <v>543</v>
      </c>
      <c r="C13" s="162" t="s">
        <v>26</v>
      </c>
      <c r="D13" s="140">
        <v>45127</v>
      </c>
      <c r="E13" s="141">
        <v>0.44791666666666669</v>
      </c>
      <c r="F13" s="141">
        <v>0.4826388888888889</v>
      </c>
      <c r="G13" s="142" t="s">
        <v>192</v>
      </c>
      <c r="H13" s="130">
        <v>500</v>
      </c>
      <c r="I13" s="130">
        <v>35</v>
      </c>
      <c r="J13" s="130" t="s">
        <v>79</v>
      </c>
      <c r="K13" s="131">
        <v>1</v>
      </c>
      <c r="L13" s="131" t="s">
        <v>52</v>
      </c>
      <c r="M13" s="133" t="s">
        <v>80</v>
      </c>
      <c r="N13" s="162">
        <v>701</v>
      </c>
      <c r="O13" s="571">
        <v>762</v>
      </c>
      <c r="P13" s="571">
        <v>706</v>
      </c>
      <c r="Q13" s="571">
        <v>718</v>
      </c>
      <c r="R13" s="572">
        <v>20</v>
      </c>
      <c r="S13" s="573">
        <v>29</v>
      </c>
      <c r="T13" s="571">
        <v>32</v>
      </c>
      <c r="U13" s="571">
        <v>70</v>
      </c>
      <c r="V13" s="571">
        <v>75</v>
      </c>
      <c r="W13" s="130">
        <v>0.01</v>
      </c>
      <c r="X13" s="130">
        <v>0.3</v>
      </c>
      <c r="Y13" s="130">
        <v>0.01</v>
      </c>
      <c r="Z13" s="157">
        <v>0.3</v>
      </c>
      <c r="AA13" s="157"/>
      <c r="AB13" s="706" t="s">
        <v>69</v>
      </c>
      <c r="AC13" s="76"/>
      <c r="AD13" s="76"/>
      <c r="AE13" s="76"/>
      <c r="AF13" s="76"/>
      <c r="AG13" s="76"/>
      <c r="AH13" s="76"/>
      <c r="AI13" s="76"/>
      <c r="AJ13" s="76"/>
    </row>
    <row r="14" spans="1:36" s="47" customFormat="1" ht="17.100000000000001" customHeight="1">
      <c r="A14" s="48"/>
      <c r="B14" s="599" t="s">
        <v>786</v>
      </c>
      <c r="C14" s="574"/>
      <c r="D14" s="575"/>
      <c r="E14" s="576"/>
      <c r="F14" s="576"/>
      <c r="G14" s="577"/>
      <c r="H14" s="534"/>
      <c r="I14" s="534"/>
      <c r="J14" s="534"/>
      <c r="K14" s="578"/>
      <c r="L14" s="578"/>
      <c r="M14" s="579"/>
      <c r="N14" s="574"/>
      <c r="O14" s="580"/>
      <c r="P14" s="580"/>
      <c r="Q14" s="580"/>
      <c r="R14" s="581"/>
      <c r="S14" s="582"/>
      <c r="T14" s="580"/>
      <c r="U14" s="580"/>
      <c r="V14" s="580"/>
      <c r="W14" s="534"/>
      <c r="X14" s="534"/>
      <c r="Y14" s="534"/>
      <c r="Z14" s="700"/>
      <c r="AA14" s="700"/>
      <c r="AB14" s="707"/>
      <c r="AC14" s="76"/>
      <c r="AD14" s="76"/>
      <c r="AE14" s="76"/>
      <c r="AF14" s="76"/>
      <c r="AG14" s="76"/>
      <c r="AH14" s="76"/>
      <c r="AI14" s="76"/>
      <c r="AJ14" s="76"/>
    </row>
    <row r="15" spans="1:36" s="47" customFormat="1" ht="17.100000000000001" customHeight="1">
      <c r="A15" s="48"/>
      <c r="B15" s="529" t="str">
        <f>'調査票（換気）①'!D5</f>
        <v/>
      </c>
      <c r="C15" s="544" t="str">
        <f>IF('調査票（換気）①'!Z5="","",'調査票（換気）①'!Z5)</f>
        <v/>
      </c>
      <c r="D15" s="88" t="str">
        <f>IF('調査票（換気）①'!D7="","",'調査票（換気）①'!D7)</f>
        <v/>
      </c>
      <c r="E15" s="82" t="str">
        <f>IF('調査票（換気）①'!S7="","",'調査票（換気）①'!S7)</f>
        <v/>
      </c>
      <c r="F15" s="82" t="str">
        <f>IF('調査票（換気）①'!Y7="","",'調査票（換気）①'!Y7)</f>
        <v/>
      </c>
      <c r="G15" s="73" t="str">
        <f>IF('調査票（換気）①'!D9="","",'調査票（換気）①'!D9)</f>
        <v/>
      </c>
      <c r="H15" s="73" t="str">
        <f>IF('調査票（換気）①'!D11="","",'調査票（換気）①'!D11)</f>
        <v/>
      </c>
      <c r="I15" s="73" t="str">
        <f>IF('調査票（換気）①'!D13="","",'調査票（換気）①'!D13)</f>
        <v/>
      </c>
      <c r="J15" s="73" t="str">
        <f>IF('調査票（換気）①'!D16="","",'調査票（換気）①'!D16)</f>
        <v/>
      </c>
      <c r="K15" s="73" t="str">
        <f>IF('調査票（換気）①'!I17="","",'調査票（換気）①'!I17)</f>
        <v/>
      </c>
      <c r="L15" s="73" t="str">
        <f>IF('調査票（換気）①'!I18="","",'調査票（換気）①'!I18)</f>
        <v/>
      </c>
      <c r="M15" s="74" t="str">
        <f>IF('調査票（換気）①'!U19="","",'調査票（換気）①'!U19)</f>
        <v/>
      </c>
      <c r="N15" s="75" t="str">
        <f>IF('調査票（換気）①'!G21="","",'調査票（換気）①'!G21)</f>
        <v/>
      </c>
      <c r="O15" s="583" t="str">
        <f>IF('調査票（換気）①'!G22="","",'調査票（換気）①'!G22)</f>
        <v/>
      </c>
      <c r="P15" s="583" t="str">
        <f>IF('調査票（換気）①'!G23="","",'調査票（換気）①'!G23)</f>
        <v/>
      </c>
      <c r="Q15" s="583" t="str">
        <f>IF('調査票（換気）①'!G24="","",'調査票（換気）①'!G24)</f>
        <v/>
      </c>
      <c r="R15" s="584" t="str">
        <f>IF('調査票（換気）①'!Y21="","",'調査票（換気）①'!Y21)</f>
        <v/>
      </c>
      <c r="S15" s="585" t="str">
        <f>IF('調査票（換気）①'!E25="","",'調査票（換気）①'!E25)</f>
        <v/>
      </c>
      <c r="T15" s="583" t="str">
        <f>IF('調査票（換気）①'!Y25="","",'調査票（換気）①'!Y25)</f>
        <v/>
      </c>
      <c r="U15" s="583" t="str">
        <f>IF('調査票（換気）①'!E26="","",'調査票（換気）①'!E26)</f>
        <v/>
      </c>
      <c r="V15" s="583" t="str">
        <f>IF('調査票（換気）①'!Y26="","",'調査票（換気）①'!Y26)</f>
        <v/>
      </c>
      <c r="W15" s="73" t="str">
        <f>IF('調査票（換気）①'!E27="","",'調査票（換気）①'!E27)</f>
        <v/>
      </c>
      <c r="X15" s="73" t="str">
        <f>IF('調査票（換気）①'!E28="","",'調査票（換気）①'!E28)</f>
        <v/>
      </c>
      <c r="Y15" s="73" t="str">
        <f>IF('調査票（換気）①'!E29="","",'調査票（換気）①'!E29)</f>
        <v/>
      </c>
      <c r="Z15" s="164" t="str">
        <f>IF('調査票（換気）①'!E30="","",'調査票（換気）①'!E30)</f>
        <v/>
      </c>
      <c r="AA15" s="164" t="str">
        <f>IF('調査票（換気）①'!I31="","",'調査票（換気）①'!I31)</f>
        <v/>
      </c>
      <c r="AB15" s="708">
        <f>'調査票（換気）①'!A32</f>
        <v>0</v>
      </c>
      <c r="AC15" s="76"/>
      <c r="AD15" s="76"/>
      <c r="AE15" s="76"/>
      <c r="AF15" s="76"/>
      <c r="AG15" s="76"/>
      <c r="AH15" s="76"/>
      <c r="AI15" s="76"/>
      <c r="AJ15" s="76"/>
    </row>
    <row r="16" spans="1:36" s="47" customFormat="1" ht="17.100000000000001" customHeight="1" thickBot="1">
      <c r="A16" s="48"/>
      <c r="B16" s="87"/>
      <c r="C16" s="169"/>
      <c r="D16" s="181"/>
      <c r="E16" s="182"/>
      <c r="F16" s="182"/>
      <c r="G16" s="183"/>
      <c r="H16" s="92"/>
      <c r="I16" s="92"/>
      <c r="J16" s="92"/>
      <c r="K16" s="123"/>
      <c r="L16" s="123"/>
      <c r="M16" s="127"/>
      <c r="N16" s="125"/>
      <c r="O16" s="184"/>
      <c r="P16" s="184"/>
      <c r="Q16" s="184"/>
      <c r="R16" s="186"/>
      <c r="S16" s="185"/>
      <c r="T16" s="184"/>
      <c r="U16" s="184"/>
      <c r="V16" s="184"/>
      <c r="W16" s="126"/>
      <c r="X16" s="126"/>
      <c r="Y16" s="126"/>
      <c r="Z16" s="701"/>
      <c r="AA16" s="701"/>
      <c r="AB16" s="709"/>
    </row>
    <row r="17" spans="3:28" ht="17.100000000000001" customHeight="1">
      <c r="C17" s="67"/>
      <c r="D17" s="68"/>
      <c r="E17" s="70"/>
      <c r="F17" s="70"/>
      <c r="G17" s="69"/>
      <c r="H17" s="67"/>
      <c r="I17" s="67"/>
      <c r="J17" s="67"/>
      <c r="K17" s="67"/>
      <c r="L17" s="67"/>
      <c r="M17" s="67"/>
      <c r="N17" s="66"/>
      <c r="O17" s="66"/>
      <c r="P17" s="66"/>
      <c r="Q17" s="66"/>
      <c r="R17" s="67"/>
      <c r="S17" s="67"/>
      <c r="T17" s="67"/>
      <c r="U17" s="67"/>
      <c r="V17" s="67"/>
      <c r="W17" s="67"/>
      <c r="X17" s="67"/>
      <c r="Y17" s="67"/>
      <c r="Z17" s="67"/>
      <c r="AA17" s="67"/>
      <c r="AB17" s="71"/>
    </row>
  </sheetData>
  <sortState ref="A15:AC125">
    <sortCondition ref="A15:A125"/>
  </sortState>
  <mergeCells count="31">
    <mergeCell ref="H3:H6"/>
    <mergeCell ref="I3:I6"/>
    <mergeCell ref="N3:R3"/>
    <mergeCell ref="R4:R5"/>
    <mergeCell ref="Z3:AA4"/>
    <mergeCell ref="N4:N5"/>
    <mergeCell ref="O4:O5"/>
    <mergeCell ref="P4:P5"/>
    <mergeCell ref="Q4:Q5"/>
    <mergeCell ref="Y3:Y5"/>
    <mergeCell ref="U3:V3"/>
    <mergeCell ref="V4:V5"/>
    <mergeCell ref="U4:U5"/>
    <mergeCell ref="X3:X5"/>
    <mergeCell ref="W3:W5"/>
    <mergeCell ref="AB3:AB7"/>
    <mergeCell ref="B3:B6"/>
    <mergeCell ref="C3:C6"/>
    <mergeCell ref="J3:J6"/>
    <mergeCell ref="S3:T3"/>
    <mergeCell ref="T4:T5"/>
    <mergeCell ref="S4:S5"/>
    <mergeCell ref="M3:M6"/>
    <mergeCell ref="K3:L4"/>
    <mergeCell ref="K5:K6"/>
    <mergeCell ref="L5:L6"/>
    <mergeCell ref="D5:D6"/>
    <mergeCell ref="E5:E6"/>
    <mergeCell ref="F5:F6"/>
    <mergeCell ref="D3:F4"/>
    <mergeCell ref="G3:G6"/>
  </mergeCells>
  <phoneticPr fontId="1"/>
  <dataValidations count="3">
    <dataValidation type="list" allowBlank="1" showInputMessage="1" showErrorMessage="1" sqref="J13:L13">
      <formula1>"有,無"</formula1>
    </dataValidation>
    <dataValidation type="list" allowBlank="1" showInputMessage="1" showErrorMessage="1" sqref="C13">
      <formula1>"晴,曇,雨,雪,ー"</formula1>
    </dataValidation>
    <dataValidation type="list" allowBlank="1" showInputMessage="1" showErrorMessage="1" sqref="M13">
      <formula1>"適,不適"</formula1>
    </dataValidation>
  </dataValidations>
  <pageMargins left="0.19685039370078741" right="0.19685039370078741" top="0.55118110236220474" bottom="0.55118110236220474" header="0.31496062992125984" footer="0.31496062992125984"/>
  <pageSetup paperSize="9" scale="69" fitToHeight="0" orientation="landscape" r:id="rId1"/>
  <headerFooter>
    <oddFooter>&amp;C&amp;"ＭＳ ゴシック,標準"&amp;12県立換気・保温　&amp;P/&amp;N&amp;R&amp;"ＭＳ ゴシック,標準"&amp;12一般社団法人長野県薬剤師会</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Y124"/>
  <sheetViews>
    <sheetView zoomScale="120" zoomScaleNormal="120" workbookViewId="0">
      <selection activeCell="D28" sqref="D28"/>
    </sheetView>
  </sheetViews>
  <sheetFormatPr defaultColWidth="9.625" defaultRowHeight="15"/>
  <cols>
    <col min="1" max="1" width="9.625" style="715"/>
    <col min="2" max="2" width="9.625" style="716"/>
    <col min="3" max="16384" width="9.625" style="717"/>
  </cols>
  <sheetData>
    <row r="1" spans="2:25" ht="17.100000000000001" customHeight="1"/>
    <row r="2" spans="2:25" ht="17.100000000000001" customHeight="1">
      <c r="B2" s="729" t="s">
        <v>803</v>
      </c>
      <c r="Y2" s="718"/>
    </row>
    <row r="3" spans="2:25" ht="17.100000000000001" customHeight="1">
      <c r="B3" s="727"/>
      <c r="Y3" s="718"/>
    </row>
    <row r="4" spans="2:25" ht="17.100000000000001" customHeight="1">
      <c r="B4" s="727" t="s">
        <v>807</v>
      </c>
      <c r="Y4" s="718"/>
    </row>
    <row r="5" spans="2:25" ht="17.100000000000001" customHeight="1">
      <c r="B5" s="728" t="s">
        <v>825</v>
      </c>
    </row>
    <row r="6" spans="2:25" ht="17.100000000000001" customHeight="1">
      <c r="B6" s="728" t="s">
        <v>804</v>
      </c>
    </row>
    <row r="7" spans="2:25" ht="17.100000000000001" customHeight="1">
      <c r="B7" s="717"/>
    </row>
    <row r="8" spans="2:25" ht="17.100000000000001" customHeight="1">
      <c r="B8" s="717"/>
    </row>
    <row r="9" spans="2:25" ht="17.100000000000001" customHeight="1">
      <c r="B9" s="719"/>
    </row>
    <row r="10" spans="2:25" ht="17.100000000000001" customHeight="1">
      <c r="B10" s="716" t="s">
        <v>830</v>
      </c>
      <c r="C10" s="720"/>
    </row>
    <row r="11" spans="2:25" ht="17.100000000000001" customHeight="1">
      <c r="B11" s="726" t="s">
        <v>826</v>
      </c>
      <c r="C11" s="720"/>
    </row>
    <row r="12" spans="2:25" ht="17.100000000000001" customHeight="1">
      <c r="B12" s="726"/>
      <c r="C12" s="730" t="s">
        <v>832</v>
      </c>
    </row>
    <row r="13" spans="2:25" ht="17.100000000000001" customHeight="1">
      <c r="B13" s="719"/>
    </row>
    <row r="14" spans="2:25" ht="17.100000000000001" customHeight="1">
      <c r="B14" s="721" t="s">
        <v>805</v>
      </c>
    </row>
    <row r="15" spans="2:25" ht="17.100000000000001" customHeight="1">
      <c r="B15" s="726" t="s">
        <v>806</v>
      </c>
    </row>
    <row r="16" spans="2:25" ht="17.100000000000001" customHeight="1">
      <c r="B16" s="719"/>
    </row>
    <row r="17" spans="2:2" ht="17.100000000000001" customHeight="1">
      <c r="B17" s="721" t="s">
        <v>827</v>
      </c>
    </row>
    <row r="18" spans="2:2" ht="17.100000000000001" customHeight="1">
      <c r="B18" s="719"/>
    </row>
    <row r="19" spans="2:2" ht="17.100000000000001" customHeight="1">
      <c r="B19" s="721" t="s">
        <v>831</v>
      </c>
    </row>
    <row r="20" spans="2:2" ht="17.100000000000001" customHeight="1"/>
    <row r="21" spans="2:2" ht="17.100000000000001" customHeight="1">
      <c r="B21" s="716" t="s">
        <v>829</v>
      </c>
    </row>
    <row r="22" spans="2:2" ht="17.100000000000001" customHeight="1">
      <c r="B22" s="726" t="s">
        <v>828</v>
      </c>
    </row>
    <row r="23" spans="2:2" ht="17.100000000000001" customHeight="1">
      <c r="B23" s="719"/>
    </row>
    <row r="24" spans="2:2" ht="17.100000000000001" customHeight="1">
      <c r="B24" s="719"/>
    </row>
    <row r="25" spans="2:2" ht="17.100000000000001" customHeight="1">
      <c r="B25" s="719"/>
    </row>
    <row r="26" spans="2:2" ht="17.100000000000001" customHeight="1">
      <c r="B26" s="721"/>
    </row>
    <row r="27" spans="2:2" ht="17.100000000000001" customHeight="1">
      <c r="B27" s="722"/>
    </row>
    <row r="28" spans="2:2" ht="17.100000000000001" customHeight="1">
      <c r="B28" s="722"/>
    </row>
    <row r="29" spans="2:2" ht="17.100000000000001" customHeight="1">
      <c r="B29" s="722"/>
    </row>
    <row r="30" spans="2:2" ht="17.100000000000001" customHeight="1">
      <c r="B30" s="719"/>
    </row>
    <row r="31" spans="2:2" ht="17.100000000000001" customHeight="1">
      <c r="B31" s="722"/>
    </row>
    <row r="32" spans="2:2" ht="17.100000000000001" customHeight="1">
      <c r="B32" s="722"/>
    </row>
    <row r="33" spans="2:2" ht="17.100000000000001" customHeight="1">
      <c r="B33" s="722"/>
    </row>
    <row r="34" spans="2:2" ht="17.100000000000001" customHeight="1">
      <c r="B34" s="722"/>
    </row>
    <row r="35" spans="2:2" ht="17.100000000000001" customHeight="1">
      <c r="B35" s="719"/>
    </row>
    <row r="36" spans="2:2" ht="17.100000000000001" customHeight="1">
      <c r="B36" s="719"/>
    </row>
    <row r="37" spans="2:2" ht="17.100000000000001" customHeight="1">
      <c r="B37" s="719"/>
    </row>
    <row r="38" spans="2:2" ht="17.100000000000001" customHeight="1">
      <c r="B38" s="719"/>
    </row>
    <row r="39" spans="2:2" ht="17.100000000000001" customHeight="1">
      <c r="B39" s="719"/>
    </row>
    <row r="40" spans="2:2" ht="17.100000000000001" customHeight="1">
      <c r="B40" s="719"/>
    </row>
    <row r="41" spans="2:2" ht="17.100000000000001" customHeight="1">
      <c r="B41" s="719"/>
    </row>
    <row r="42" spans="2:2" ht="17.100000000000001" customHeight="1">
      <c r="B42" s="719"/>
    </row>
    <row r="43" spans="2:2" ht="17.100000000000001" customHeight="1">
      <c r="B43" s="719"/>
    </row>
    <row r="44" spans="2:2" ht="17.100000000000001" customHeight="1">
      <c r="B44" s="719"/>
    </row>
    <row r="45" spans="2:2" ht="17.100000000000001" customHeight="1">
      <c r="B45" s="719"/>
    </row>
    <row r="46" spans="2:2" ht="17.100000000000001" customHeight="1">
      <c r="B46" s="719"/>
    </row>
    <row r="47" spans="2:2" ht="17.100000000000001" customHeight="1">
      <c r="B47" s="719"/>
    </row>
    <row r="48" spans="2:2" ht="17.100000000000001" customHeight="1">
      <c r="B48" s="719"/>
    </row>
    <row r="49" spans="2:2" ht="17.100000000000001" customHeight="1">
      <c r="B49" s="719"/>
    </row>
    <row r="50" spans="2:2" ht="17.100000000000001" customHeight="1">
      <c r="B50" s="719"/>
    </row>
    <row r="51" spans="2:2" ht="17.100000000000001" customHeight="1">
      <c r="B51" s="719"/>
    </row>
    <row r="52" spans="2:2" ht="17.100000000000001" customHeight="1">
      <c r="B52" s="719"/>
    </row>
    <row r="53" spans="2:2" ht="17.100000000000001" customHeight="1">
      <c r="B53" s="719"/>
    </row>
    <row r="54" spans="2:2" ht="17.100000000000001" customHeight="1">
      <c r="B54" s="719"/>
    </row>
    <row r="55" spans="2:2" ht="17.100000000000001" customHeight="1">
      <c r="B55" s="719"/>
    </row>
    <row r="56" spans="2:2" ht="17.100000000000001" customHeight="1">
      <c r="B56" s="719"/>
    </row>
    <row r="57" spans="2:2" ht="17.100000000000001" customHeight="1">
      <c r="B57" s="719"/>
    </row>
    <row r="58" spans="2:2" ht="17.100000000000001" customHeight="1">
      <c r="B58" s="719"/>
    </row>
    <row r="59" spans="2:2" ht="17.100000000000001" customHeight="1">
      <c r="B59" s="719"/>
    </row>
    <row r="60" spans="2:2" ht="17.100000000000001" customHeight="1">
      <c r="B60" s="719"/>
    </row>
    <row r="61" spans="2:2" ht="17.100000000000001" customHeight="1">
      <c r="B61" s="719"/>
    </row>
    <row r="62" spans="2:2" ht="17.100000000000001" customHeight="1">
      <c r="B62" s="719"/>
    </row>
    <row r="63" spans="2:2" ht="17.100000000000001" customHeight="1">
      <c r="B63" s="719"/>
    </row>
    <row r="64" spans="2:2" ht="17.100000000000001" customHeight="1">
      <c r="B64" s="719"/>
    </row>
    <row r="65" spans="2:2" ht="17.100000000000001" customHeight="1">
      <c r="B65" s="719"/>
    </row>
    <row r="66" spans="2:2" ht="17.100000000000001" customHeight="1">
      <c r="B66" s="719"/>
    </row>
    <row r="67" spans="2:2" ht="17.100000000000001" customHeight="1">
      <c r="B67" s="719"/>
    </row>
    <row r="68" spans="2:2" ht="17.100000000000001" customHeight="1">
      <c r="B68" s="719"/>
    </row>
    <row r="69" spans="2:2" ht="17.100000000000001" customHeight="1">
      <c r="B69" s="719"/>
    </row>
    <row r="70" spans="2:2" ht="17.100000000000001" customHeight="1">
      <c r="B70" s="719"/>
    </row>
    <row r="71" spans="2:2" ht="17.100000000000001" customHeight="1">
      <c r="B71" s="719"/>
    </row>
    <row r="72" spans="2:2" ht="17.100000000000001" customHeight="1">
      <c r="B72" s="719"/>
    </row>
    <row r="73" spans="2:2" ht="17.100000000000001" customHeight="1">
      <c r="B73" s="719"/>
    </row>
    <row r="74" spans="2:2" ht="17.100000000000001" customHeight="1">
      <c r="B74" s="719"/>
    </row>
    <row r="75" spans="2:2" ht="17.100000000000001" customHeight="1">
      <c r="B75" s="719"/>
    </row>
    <row r="76" spans="2:2" ht="17.100000000000001" customHeight="1">
      <c r="B76" s="719"/>
    </row>
    <row r="77" spans="2:2" ht="17.100000000000001" customHeight="1">
      <c r="B77" s="719"/>
    </row>
    <row r="78" spans="2:2" ht="17.100000000000001" customHeight="1">
      <c r="B78" s="719"/>
    </row>
    <row r="79" spans="2:2" ht="17.100000000000001" customHeight="1">
      <c r="B79" s="719"/>
    </row>
    <row r="80" spans="2:2" ht="17.100000000000001" customHeight="1">
      <c r="B80" s="719"/>
    </row>
    <row r="81" spans="1:2" ht="17.100000000000001" customHeight="1">
      <c r="B81" s="719"/>
    </row>
    <row r="82" spans="1:2" ht="17.100000000000001" customHeight="1">
      <c r="B82" s="719"/>
    </row>
    <row r="83" spans="1:2" ht="17.100000000000001" customHeight="1">
      <c r="B83" s="719"/>
    </row>
    <row r="84" spans="1:2" ht="17.100000000000001" customHeight="1">
      <c r="B84" s="719"/>
    </row>
    <row r="85" spans="1:2" ht="17.100000000000001" customHeight="1">
      <c r="B85" s="719"/>
    </row>
    <row r="86" spans="1:2" ht="17.100000000000001" customHeight="1">
      <c r="B86" s="719"/>
    </row>
    <row r="87" spans="1:2" ht="17.100000000000001" customHeight="1">
      <c r="B87" s="719"/>
    </row>
    <row r="88" spans="1:2" ht="17.100000000000001" customHeight="1">
      <c r="B88" s="719"/>
    </row>
    <row r="89" spans="1:2" ht="17.100000000000001" customHeight="1">
      <c r="B89" s="719"/>
    </row>
    <row r="90" spans="1:2" s="720" customFormat="1" ht="17.100000000000001" customHeight="1">
      <c r="A90" s="723"/>
      <c r="B90" s="719"/>
    </row>
    <row r="91" spans="1:2" ht="17.100000000000001" customHeight="1">
      <c r="B91" s="719"/>
    </row>
    <row r="92" spans="1:2" ht="17.100000000000001" customHeight="1">
      <c r="B92" s="719"/>
    </row>
    <row r="93" spans="1:2" ht="17.100000000000001" customHeight="1">
      <c r="B93" s="719"/>
    </row>
    <row r="94" spans="1:2" ht="17.100000000000001" customHeight="1">
      <c r="B94" s="719"/>
    </row>
    <row r="95" spans="1:2" ht="17.100000000000001" customHeight="1">
      <c r="B95" s="719"/>
    </row>
    <row r="96" spans="1:2" ht="17.100000000000001" customHeight="1">
      <c r="B96" s="719"/>
    </row>
    <row r="97" spans="2:2" ht="17.100000000000001" customHeight="1">
      <c r="B97" s="719"/>
    </row>
    <row r="98" spans="2:2" ht="17.100000000000001" customHeight="1">
      <c r="B98" s="722"/>
    </row>
    <row r="99" spans="2:2" ht="17.100000000000001" customHeight="1">
      <c r="B99" s="722"/>
    </row>
    <row r="100" spans="2:2" ht="17.100000000000001" customHeight="1">
      <c r="B100" s="722"/>
    </row>
    <row r="101" spans="2:2" ht="17.100000000000001" customHeight="1">
      <c r="B101" s="719"/>
    </row>
    <row r="102" spans="2:2" ht="17.100000000000001" customHeight="1">
      <c r="B102" s="724"/>
    </row>
    <row r="103" spans="2:2" ht="17.100000000000001" customHeight="1">
      <c r="B103" s="724"/>
    </row>
    <row r="104" spans="2:2" ht="17.100000000000001" customHeight="1">
      <c r="B104" s="724"/>
    </row>
    <row r="105" spans="2:2" ht="17.100000000000001" customHeight="1">
      <c r="B105" s="724"/>
    </row>
    <row r="106" spans="2:2" ht="17.100000000000001" customHeight="1">
      <c r="B106" s="724"/>
    </row>
    <row r="107" spans="2:2" ht="17.100000000000001" customHeight="1">
      <c r="B107" s="724"/>
    </row>
    <row r="108" spans="2:2" ht="17.100000000000001" customHeight="1">
      <c r="B108" s="724"/>
    </row>
    <row r="109" spans="2:2" ht="17.100000000000001" customHeight="1">
      <c r="B109" s="724"/>
    </row>
    <row r="110" spans="2:2" ht="17.100000000000001" customHeight="1">
      <c r="B110" s="725"/>
    </row>
    <row r="111" spans="2:2" ht="17.100000000000001" customHeight="1">
      <c r="B111" s="724"/>
    </row>
    <row r="112" spans="2:2" ht="17.100000000000001" customHeight="1">
      <c r="B112" s="724"/>
    </row>
    <row r="113" spans="2:2" ht="17.100000000000001" customHeight="1">
      <c r="B113" s="725"/>
    </row>
    <row r="114" spans="2:2" ht="17.100000000000001" customHeight="1">
      <c r="B114" s="724"/>
    </row>
    <row r="115" spans="2:2" ht="17.100000000000001" customHeight="1">
      <c r="B115" s="724"/>
    </row>
    <row r="116" spans="2:2" ht="17.100000000000001" customHeight="1">
      <c r="B116" s="724"/>
    </row>
    <row r="117" spans="2:2" ht="17.100000000000001" customHeight="1">
      <c r="B117" s="724"/>
    </row>
    <row r="118" spans="2:2" ht="17.100000000000001" customHeight="1">
      <c r="B118" s="725"/>
    </row>
    <row r="119" spans="2:2" ht="17.100000000000001" customHeight="1">
      <c r="B119" s="724"/>
    </row>
    <row r="120" spans="2:2" ht="17.100000000000001" customHeight="1">
      <c r="B120" s="724"/>
    </row>
    <row r="121" spans="2:2" ht="17.100000000000001" customHeight="1"/>
    <row r="122" spans="2:2" ht="17.100000000000001" customHeight="1"/>
    <row r="123" spans="2:2" ht="17.100000000000001" customHeight="1"/>
    <row r="124" spans="2:2" ht="17.100000000000001" customHeight="1"/>
  </sheetData>
  <phoneticPr fontId="1"/>
  <pageMargins left="0.19685039370078741" right="0.19685039370078741" top="0.59055118110236227" bottom="0.59055118110236227" header="0.31496062992125984" footer="0.31496062992125984"/>
  <pageSetup paperSize="9" scale="70" fitToHeight="3" orientation="landscape" r:id="rId1"/>
  <headerFooter>
    <oddFooter>&amp;C&amp;"ＭＳ ゴシック,標準"&amp;9県立飲料水　&amp;P/&amp;N&amp;R&amp;"ＭＳ ゴシック,標準"&amp;9一般社団法人長野県薬剤師会</oddFooter>
  </headerFooter>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1:AJ17"/>
  <sheetViews>
    <sheetView zoomScale="125" zoomScaleNormal="125" zoomScaleSheetLayoutView="100" workbookViewId="0">
      <pane xSplit="2" ySplit="13" topLeftCell="C14" activePane="bottomRight" state="frozen"/>
      <selection pane="topRight"/>
      <selection pane="bottomLeft"/>
      <selection pane="bottomRight" activeCell="G21" sqref="G21"/>
    </sheetView>
  </sheetViews>
  <sheetFormatPr defaultRowHeight="13.5"/>
  <cols>
    <col min="1" max="1" width="2.75" style="44" customWidth="1"/>
    <col min="2" max="2" width="18.625" style="50" customWidth="1"/>
    <col min="3" max="3" width="5" style="51" bestFit="1" customWidth="1"/>
    <col min="4" max="4" width="11.5" style="41" bestFit="1" customWidth="1"/>
    <col min="5" max="6" width="6.5" style="53" bestFit="1" customWidth="1"/>
    <col min="7" max="7" width="15" style="52" customWidth="1"/>
    <col min="8" max="13" width="7.625" style="51" customWidth="1"/>
    <col min="14" max="17" width="6.625" style="17" customWidth="1"/>
    <col min="18" max="27" width="6.625" style="51" customWidth="1"/>
    <col min="28" max="28" width="70.625" style="54" customWidth="1"/>
    <col min="29" max="16384" width="9" style="55"/>
  </cols>
  <sheetData>
    <row r="1" spans="1:36" s="15" customFormat="1" ht="17.25">
      <c r="A1" s="44"/>
      <c r="B1" s="21" t="s">
        <v>815</v>
      </c>
      <c r="C1" s="10"/>
      <c r="D1" s="41"/>
      <c r="E1" s="42"/>
      <c r="F1" s="42"/>
      <c r="G1" s="45"/>
      <c r="H1" s="10"/>
      <c r="I1" s="10"/>
      <c r="J1" s="10"/>
      <c r="K1" s="10"/>
      <c r="L1" s="10"/>
      <c r="M1" s="10"/>
      <c r="N1" s="83"/>
      <c r="O1" s="83"/>
      <c r="P1" s="83"/>
      <c r="Q1" s="83"/>
      <c r="R1" s="83"/>
      <c r="S1" s="83"/>
      <c r="T1" s="83"/>
      <c r="U1" s="83"/>
      <c r="V1" s="83"/>
      <c r="W1" s="10"/>
      <c r="X1" s="10"/>
      <c r="Y1" s="10"/>
      <c r="Z1" s="10"/>
      <c r="AA1" s="10"/>
      <c r="AB1" s="14"/>
    </row>
    <row r="2" spans="1:36" s="10" customFormat="1" ht="17.100000000000001" customHeight="1" thickBot="1">
      <c r="A2" s="40"/>
      <c r="D2" s="38"/>
      <c r="E2" s="39"/>
      <c r="F2" s="39"/>
      <c r="G2" s="29"/>
      <c r="AB2" s="13"/>
    </row>
    <row r="3" spans="1:36" s="15" customFormat="1" ht="17.100000000000001" customHeight="1">
      <c r="A3" s="40"/>
      <c r="B3" s="1522" t="s">
        <v>0</v>
      </c>
      <c r="C3" s="1567" t="s">
        <v>5</v>
      </c>
      <c r="D3" s="1586" t="s">
        <v>90</v>
      </c>
      <c r="E3" s="1587"/>
      <c r="F3" s="1573"/>
      <c r="G3" s="1590" t="s">
        <v>75</v>
      </c>
      <c r="H3" s="1570" t="s">
        <v>76</v>
      </c>
      <c r="I3" s="1570" t="s">
        <v>77</v>
      </c>
      <c r="J3" s="1570" t="s">
        <v>78</v>
      </c>
      <c r="K3" s="1518" t="s">
        <v>70</v>
      </c>
      <c r="L3" s="1581"/>
      <c r="M3" s="1578" t="s">
        <v>73</v>
      </c>
      <c r="N3" s="1593" t="s">
        <v>35</v>
      </c>
      <c r="O3" s="1594"/>
      <c r="P3" s="1594"/>
      <c r="Q3" s="1594"/>
      <c r="R3" s="1595"/>
      <c r="S3" s="1475" t="s">
        <v>34</v>
      </c>
      <c r="T3" s="1573"/>
      <c r="U3" s="1597" t="s">
        <v>96</v>
      </c>
      <c r="V3" s="1601"/>
      <c r="W3" s="1600" t="s">
        <v>81</v>
      </c>
      <c r="X3" s="1524" t="s">
        <v>47</v>
      </c>
      <c r="Y3" s="1600" t="s">
        <v>82</v>
      </c>
      <c r="Z3" s="1597" t="s">
        <v>83</v>
      </c>
      <c r="AA3" s="1519"/>
      <c r="AB3" s="1562" t="s">
        <v>95</v>
      </c>
    </row>
    <row r="4" spans="1:36" s="15" customFormat="1" ht="17.100000000000001" customHeight="1">
      <c r="A4" s="40"/>
      <c r="B4" s="1565"/>
      <c r="C4" s="1568"/>
      <c r="D4" s="1575"/>
      <c r="E4" s="1588"/>
      <c r="F4" s="1589"/>
      <c r="G4" s="1591"/>
      <c r="H4" s="1571"/>
      <c r="I4" s="1571"/>
      <c r="J4" s="1571"/>
      <c r="K4" s="1582"/>
      <c r="L4" s="1583"/>
      <c r="M4" s="1579"/>
      <c r="N4" s="1464" t="s">
        <v>67</v>
      </c>
      <c r="O4" s="1529" t="s">
        <v>84</v>
      </c>
      <c r="P4" s="1529" t="s">
        <v>85</v>
      </c>
      <c r="Q4" s="1529" t="s">
        <v>68</v>
      </c>
      <c r="R4" s="1596" t="s">
        <v>37</v>
      </c>
      <c r="S4" s="1576" t="s">
        <v>97</v>
      </c>
      <c r="T4" s="1574" t="s">
        <v>37</v>
      </c>
      <c r="U4" s="1574" t="s">
        <v>97</v>
      </c>
      <c r="V4" s="1574" t="s">
        <v>37</v>
      </c>
      <c r="W4" s="1571"/>
      <c r="X4" s="1571"/>
      <c r="Y4" s="1571"/>
      <c r="Z4" s="1598"/>
      <c r="AA4" s="1599"/>
      <c r="AB4" s="1563"/>
    </row>
    <row r="5" spans="1:36" s="15" customFormat="1" ht="17.100000000000001" customHeight="1">
      <c r="A5" s="40"/>
      <c r="B5" s="1565"/>
      <c r="C5" s="1568"/>
      <c r="D5" s="1584" t="s">
        <v>91</v>
      </c>
      <c r="E5" s="1585" t="s">
        <v>88</v>
      </c>
      <c r="F5" s="1585" t="s">
        <v>89</v>
      </c>
      <c r="G5" s="1591"/>
      <c r="H5" s="1571"/>
      <c r="I5" s="1571"/>
      <c r="J5" s="1571"/>
      <c r="K5" s="1529" t="s">
        <v>71</v>
      </c>
      <c r="L5" s="1529" t="s">
        <v>72</v>
      </c>
      <c r="M5" s="1579"/>
      <c r="N5" s="1569"/>
      <c r="O5" s="1572"/>
      <c r="P5" s="1572"/>
      <c r="Q5" s="1572"/>
      <c r="R5" s="1580"/>
      <c r="S5" s="1577"/>
      <c r="T5" s="1575"/>
      <c r="U5" s="1575"/>
      <c r="V5" s="1575"/>
      <c r="W5" s="1572"/>
      <c r="X5" s="1572"/>
      <c r="Y5" s="1572"/>
      <c r="Z5" s="696" t="s">
        <v>798</v>
      </c>
      <c r="AA5" s="710" t="s">
        <v>799</v>
      </c>
      <c r="AB5" s="1563"/>
    </row>
    <row r="6" spans="1:36" s="15" customFormat="1" ht="17.100000000000001" customHeight="1">
      <c r="A6" s="40"/>
      <c r="B6" s="1566"/>
      <c r="C6" s="1569"/>
      <c r="D6" s="1572"/>
      <c r="E6" s="1572"/>
      <c r="F6" s="1572"/>
      <c r="G6" s="1592"/>
      <c r="H6" s="1572"/>
      <c r="I6" s="1572"/>
      <c r="J6" s="1572"/>
      <c r="K6" s="1572"/>
      <c r="L6" s="1572"/>
      <c r="M6" s="1580"/>
      <c r="N6" s="112" t="s">
        <v>36</v>
      </c>
      <c r="O6" s="58" t="s">
        <v>36</v>
      </c>
      <c r="P6" s="58" t="s">
        <v>36</v>
      </c>
      <c r="Q6" s="58" t="s">
        <v>36</v>
      </c>
      <c r="R6" s="114" t="s">
        <v>74</v>
      </c>
      <c r="S6" s="352" t="s">
        <v>14</v>
      </c>
      <c r="T6" s="58" t="s">
        <v>14</v>
      </c>
      <c r="U6" s="58" t="s">
        <v>32</v>
      </c>
      <c r="V6" s="58" t="s">
        <v>32</v>
      </c>
      <c r="W6" s="58" t="s">
        <v>93</v>
      </c>
      <c r="X6" s="58" t="s">
        <v>94</v>
      </c>
      <c r="Y6" s="58" t="s">
        <v>36</v>
      </c>
      <c r="Z6" s="196" t="s">
        <v>36</v>
      </c>
      <c r="AA6" s="196" t="s">
        <v>800</v>
      </c>
      <c r="AB6" s="1563"/>
    </row>
    <row r="7" spans="1:36" s="47" customFormat="1" ht="17.100000000000001" customHeight="1">
      <c r="A7" s="46"/>
      <c r="B7" s="228" t="s">
        <v>22</v>
      </c>
      <c r="C7" s="223"/>
      <c r="D7" s="229"/>
      <c r="E7" s="230"/>
      <c r="F7" s="231"/>
      <c r="G7" s="225"/>
      <c r="H7" s="220"/>
      <c r="I7" s="220"/>
      <c r="J7" s="220"/>
      <c r="K7" s="220"/>
      <c r="L7" s="220"/>
      <c r="M7" s="222"/>
      <c r="N7" s="227" t="s">
        <v>87</v>
      </c>
      <c r="O7" s="225" t="s">
        <v>87</v>
      </c>
      <c r="P7" s="225" t="s">
        <v>87</v>
      </c>
      <c r="Q7" s="225" t="s">
        <v>87</v>
      </c>
      <c r="R7" s="232"/>
      <c r="S7" s="363"/>
      <c r="T7" s="225"/>
      <c r="U7" s="233"/>
      <c r="V7" s="233"/>
      <c r="W7" s="220" t="s">
        <v>65</v>
      </c>
      <c r="X7" s="220" t="s">
        <v>66</v>
      </c>
      <c r="Y7" s="220" t="s">
        <v>65</v>
      </c>
      <c r="Z7" s="357" t="s">
        <v>66</v>
      </c>
      <c r="AA7" s="357"/>
      <c r="AB7" s="1564"/>
    </row>
    <row r="8" spans="1:36" s="47" customFormat="1" ht="17.100000000000001" customHeight="1">
      <c r="A8" s="46"/>
      <c r="B8" s="234" t="s">
        <v>18</v>
      </c>
      <c r="C8" s="235"/>
      <c r="D8" s="236"/>
      <c r="E8" s="237"/>
      <c r="F8" s="238"/>
      <c r="G8" s="239"/>
      <c r="H8" s="206"/>
      <c r="I8" s="206"/>
      <c r="J8" s="206"/>
      <c r="K8" s="206"/>
      <c r="L8" s="206"/>
      <c r="M8" s="240"/>
      <c r="N8" s="241">
        <f t="shared" ref="N8:Z8" si="0">COUNTA(N15:N16)</f>
        <v>1</v>
      </c>
      <c r="O8" s="242">
        <f t="shared" si="0"/>
        <v>1</v>
      </c>
      <c r="P8" s="242">
        <f t="shared" si="0"/>
        <v>1</v>
      </c>
      <c r="Q8" s="242">
        <f t="shared" si="0"/>
        <v>1</v>
      </c>
      <c r="R8" s="243">
        <f t="shared" si="0"/>
        <v>1</v>
      </c>
      <c r="S8" s="241">
        <f t="shared" si="0"/>
        <v>1</v>
      </c>
      <c r="T8" s="242">
        <f t="shared" si="0"/>
        <v>1</v>
      </c>
      <c r="U8" s="242">
        <f t="shared" si="0"/>
        <v>1</v>
      </c>
      <c r="V8" s="242">
        <f t="shared" si="0"/>
        <v>1</v>
      </c>
      <c r="W8" s="242">
        <f t="shared" si="0"/>
        <v>1</v>
      </c>
      <c r="X8" s="242">
        <f t="shared" si="0"/>
        <v>1</v>
      </c>
      <c r="Y8" s="242">
        <f t="shared" si="0"/>
        <v>1</v>
      </c>
      <c r="Z8" s="697">
        <f t="shared" si="0"/>
        <v>1</v>
      </c>
      <c r="AA8" s="697"/>
      <c r="AB8" s="704"/>
    </row>
    <row r="9" spans="1:36" s="47" customFormat="1" ht="17.100000000000001" customHeight="1">
      <c r="A9" s="46"/>
      <c r="B9" s="234" t="s">
        <v>19</v>
      </c>
      <c r="C9" s="235"/>
      <c r="D9" s="236"/>
      <c r="E9" s="237"/>
      <c r="F9" s="238"/>
      <c r="G9" s="239"/>
      <c r="H9" s="206"/>
      <c r="I9" s="206"/>
      <c r="J9" s="206"/>
      <c r="K9" s="206"/>
      <c r="L9" s="206"/>
      <c r="M9" s="240"/>
      <c r="N9" s="241">
        <f>COUNTIF(N15:N16,"&gt;1500")</f>
        <v>0</v>
      </c>
      <c r="O9" s="242">
        <f>COUNTIF(O15:O16,"&gt;1500")</f>
        <v>0</v>
      </c>
      <c r="P9" s="242">
        <f>COUNTIF(P15:P16,"&gt;1500")</f>
        <v>0</v>
      </c>
      <c r="Q9" s="242">
        <f>COUNTIF(Q15:Q16,"&gt;1500")</f>
        <v>0</v>
      </c>
      <c r="R9" s="243"/>
      <c r="S9" s="241"/>
      <c r="T9" s="242"/>
      <c r="U9" s="242"/>
      <c r="V9" s="242"/>
      <c r="W9" s="244">
        <f>COUNTIF(W15:W16,"&gt;0.1")</f>
        <v>0</v>
      </c>
      <c r="X9" s="244">
        <f>COUNTIF(X15:X16,"&gt;0.5")</f>
        <v>0</v>
      </c>
      <c r="Y9" s="244">
        <f>COUNTIF(Y15:Y16,"&gt;0.1")</f>
        <v>0</v>
      </c>
      <c r="Z9" s="698">
        <f>COUNTIF(Z15:Z16,"&gt;0.5")</f>
        <v>0</v>
      </c>
      <c r="AA9" s="698"/>
      <c r="AB9" s="704"/>
    </row>
    <row r="10" spans="1:36" s="47" customFormat="1" ht="17.100000000000001" customHeight="1">
      <c r="A10" s="46"/>
      <c r="B10" s="234" t="s">
        <v>86</v>
      </c>
      <c r="C10" s="235"/>
      <c r="D10" s="236"/>
      <c r="E10" s="237"/>
      <c r="F10" s="238"/>
      <c r="G10" s="239"/>
      <c r="H10" s="206"/>
      <c r="I10" s="206"/>
      <c r="J10" s="206"/>
      <c r="K10" s="206"/>
      <c r="L10" s="206"/>
      <c r="M10" s="240"/>
      <c r="N10" s="246">
        <f>N9/N8*100</f>
        <v>0</v>
      </c>
      <c r="O10" s="247">
        <f t="shared" ref="O10:Q10" si="1">O9/O8*100</f>
        <v>0</v>
      </c>
      <c r="P10" s="247">
        <f t="shared" si="1"/>
        <v>0</v>
      </c>
      <c r="Q10" s="247">
        <f t="shared" si="1"/>
        <v>0</v>
      </c>
      <c r="R10" s="248"/>
      <c r="S10" s="246"/>
      <c r="T10" s="247"/>
      <c r="U10" s="247"/>
      <c r="V10" s="247"/>
      <c r="W10" s="242">
        <f>W9/W8*100</f>
        <v>0</v>
      </c>
      <c r="X10" s="242">
        <f>X9/X8*100</f>
        <v>0</v>
      </c>
      <c r="Y10" s="242">
        <f>Y9/Y8*100</f>
        <v>0</v>
      </c>
      <c r="Z10" s="697">
        <f>Z9/Z8*100</f>
        <v>0</v>
      </c>
      <c r="AA10" s="697"/>
      <c r="AB10" s="704"/>
    </row>
    <row r="11" spans="1:36" s="47" customFormat="1" ht="17.100000000000001" customHeight="1">
      <c r="A11" s="46"/>
      <c r="B11" s="234" t="s">
        <v>44</v>
      </c>
      <c r="C11" s="235"/>
      <c r="D11" s="236"/>
      <c r="E11" s="237"/>
      <c r="F11" s="238"/>
      <c r="G11" s="239"/>
      <c r="H11" s="206"/>
      <c r="I11" s="206"/>
      <c r="J11" s="206"/>
      <c r="K11" s="206"/>
      <c r="L11" s="206"/>
      <c r="M11" s="240"/>
      <c r="N11" s="249">
        <f t="shared" ref="N11:Z11" si="2">MAX(N15:N16)</f>
        <v>0</v>
      </c>
      <c r="O11" s="244">
        <f t="shared" si="2"/>
        <v>0</v>
      </c>
      <c r="P11" s="244">
        <f t="shared" si="2"/>
        <v>0</v>
      </c>
      <c r="Q11" s="244">
        <f t="shared" si="2"/>
        <v>0</v>
      </c>
      <c r="R11" s="245">
        <f t="shared" si="2"/>
        <v>0</v>
      </c>
      <c r="S11" s="249">
        <f t="shared" si="2"/>
        <v>0</v>
      </c>
      <c r="T11" s="244">
        <f t="shared" si="2"/>
        <v>0</v>
      </c>
      <c r="U11" s="244">
        <f t="shared" si="2"/>
        <v>0</v>
      </c>
      <c r="V11" s="244">
        <f t="shared" si="2"/>
        <v>0</v>
      </c>
      <c r="W11" s="244">
        <f t="shared" si="2"/>
        <v>0</v>
      </c>
      <c r="X11" s="244">
        <f t="shared" si="2"/>
        <v>0</v>
      </c>
      <c r="Y11" s="244">
        <f t="shared" si="2"/>
        <v>0</v>
      </c>
      <c r="Z11" s="698">
        <f t="shared" si="2"/>
        <v>0</v>
      </c>
      <c r="AA11" s="698"/>
      <c r="AB11" s="704"/>
    </row>
    <row r="12" spans="1:36" s="47" customFormat="1" ht="17.100000000000001" customHeight="1" thickBot="1">
      <c r="A12" s="46"/>
      <c r="B12" s="250" t="s">
        <v>45</v>
      </c>
      <c r="C12" s="251"/>
      <c r="D12" s="252"/>
      <c r="E12" s="253"/>
      <c r="F12" s="254"/>
      <c r="G12" s="255"/>
      <c r="H12" s="256"/>
      <c r="I12" s="256"/>
      <c r="J12" s="256"/>
      <c r="K12" s="256"/>
      <c r="L12" s="256"/>
      <c r="M12" s="257"/>
      <c r="N12" s="258">
        <f t="shared" ref="N12:Z12" si="3">MIN(N15:N16)</f>
        <v>0</v>
      </c>
      <c r="O12" s="259">
        <f t="shared" si="3"/>
        <v>0</v>
      </c>
      <c r="P12" s="259">
        <f t="shared" si="3"/>
        <v>0</v>
      </c>
      <c r="Q12" s="259">
        <f t="shared" si="3"/>
        <v>0</v>
      </c>
      <c r="R12" s="260">
        <f t="shared" si="3"/>
        <v>0</v>
      </c>
      <c r="S12" s="258">
        <f t="shared" si="3"/>
        <v>0</v>
      </c>
      <c r="T12" s="259">
        <f t="shared" si="3"/>
        <v>0</v>
      </c>
      <c r="U12" s="259">
        <f t="shared" si="3"/>
        <v>0</v>
      </c>
      <c r="V12" s="259">
        <f t="shared" si="3"/>
        <v>0</v>
      </c>
      <c r="W12" s="259">
        <f t="shared" si="3"/>
        <v>0</v>
      </c>
      <c r="X12" s="259">
        <f t="shared" si="3"/>
        <v>0</v>
      </c>
      <c r="Y12" s="259">
        <f t="shared" si="3"/>
        <v>0</v>
      </c>
      <c r="Z12" s="699">
        <f t="shared" si="3"/>
        <v>0</v>
      </c>
      <c r="AA12" s="699"/>
      <c r="AB12" s="705"/>
    </row>
    <row r="13" spans="1:36" s="47" customFormat="1" ht="17.100000000000001" customHeight="1" thickBot="1">
      <c r="A13" s="48"/>
      <c r="B13" s="138" t="s">
        <v>543</v>
      </c>
      <c r="C13" s="162" t="s">
        <v>26</v>
      </c>
      <c r="D13" s="140">
        <v>45127</v>
      </c>
      <c r="E13" s="141">
        <v>0.44791666666666669</v>
      </c>
      <c r="F13" s="141">
        <v>0.4826388888888889</v>
      </c>
      <c r="G13" s="142" t="s">
        <v>192</v>
      </c>
      <c r="H13" s="130">
        <v>500</v>
      </c>
      <c r="I13" s="130">
        <v>35</v>
      </c>
      <c r="J13" s="130" t="s">
        <v>79</v>
      </c>
      <c r="K13" s="131">
        <v>1</v>
      </c>
      <c r="L13" s="131" t="s">
        <v>52</v>
      </c>
      <c r="M13" s="133" t="s">
        <v>80</v>
      </c>
      <c r="N13" s="162">
        <v>701</v>
      </c>
      <c r="O13" s="571">
        <v>762</v>
      </c>
      <c r="P13" s="571">
        <v>706</v>
      </c>
      <c r="Q13" s="571">
        <v>718</v>
      </c>
      <c r="R13" s="572">
        <v>20</v>
      </c>
      <c r="S13" s="573">
        <v>29</v>
      </c>
      <c r="T13" s="571">
        <v>32</v>
      </c>
      <c r="U13" s="571">
        <v>70</v>
      </c>
      <c r="V13" s="571">
        <v>75</v>
      </c>
      <c r="W13" s="130">
        <v>0.01</v>
      </c>
      <c r="X13" s="130">
        <v>0.3</v>
      </c>
      <c r="Y13" s="130">
        <v>0.01</v>
      </c>
      <c r="Z13" s="157">
        <v>0.3</v>
      </c>
      <c r="AA13" s="157"/>
      <c r="AB13" s="706" t="s">
        <v>69</v>
      </c>
      <c r="AC13" s="76"/>
      <c r="AD13" s="76"/>
      <c r="AE13" s="76"/>
      <c r="AF13" s="76"/>
      <c r="AG13" s="76"/>
      <c r="AH13" s="76"/>
      <c r="AI13" s="76"/>
      <c r="AJ13" s="76"/>
    </row>
    <row r="14" spans="1:36" s="47" customFormat="1" ht="17.100000000000001" customHeight="1">
      <c r="A14" s="48"/>
      <c r="B14" s="599" t="s">
        <v>786</v>
      </c>
      <c r="C14" s="574"/>
      <c r="D14" s="575"/>
      <c r="E14" s="576"/>
      <c r="F14" s="576"/>
      <c r="G14" s="577"/>
      <c r="H14" s="534"/>
      <c r="I14" s="534"/>
      <c r="J14" s="534"/>
      <c r="K14" s="578"/>
      <c r="L14" s="578"/>
      <c r="M14" s="579"/>
      <c r="N14" s="574"/>
      <c r="O14" s="580"/>
      <c r="P14" s="580"/>
      <c r="Q14" s="580"/>
      <c r="R14" s="581"/>
      <c r="S14" s="582"/>
      <c r="T14" s="580"/>
      <c r="U14" s="580"/>
      <c r="V14" s="580"/>
      <c r="W14" s="534"/>
      <c r="X14" s="534"/>
      <c r="Y14" s="534"/>
      <c r="Z14" s="700"/>
      <c r="AA14" s="700"/>
      <c r="AB14" s="707"/>
      <c r="AC14" s="76"/>
      <c r="AD14" s="76"/>
      <c r="AE14" s="76"/>
      <c r="AF14" s="76"/>
      <c r="AG14" s="76"/>
      <c r="AH14" s="76"/>
      <c r="AI14" s="76"/>
      <c r="AJ14" s="76"/>
    </row>
    <row r="15" spans="1:36" s="47" customFormat="1" ht="17.100000000000001" customHeight="1">
      <c r="A15" s="48"/>
      <c r="B15" s="529" t="str">
        <f>'調査票（換気）②'!D5</f>
        <v/>
      </c>
      <c r="C15" s="544" t="str">
        <f>IF('調査票（換気）②'!Z5="","",'調査票（換気）②'!Z5)</f>
        <v/>
      </c>
      <c r="D15" s="88" t="str">
        <f>IF('調査票（換気）②'!D7="","",'調査票（換気）②'!D7)</f>
        <v/>
      </c>
      <c r="E15" s="82" t="str">
        <f>IF('調査票（換気）②'!S7="","",'調査票（換気）②'!S7)</f>
        <v/>
      </c>
      <c r="F15" s="82" t="str">
        <f>IF('調査票（換気）②'!Y7="","",'調査票（換気）②'!Y7)</f>
        <v/>
      </c>
      <c r="G15" s="73" t="str">
        <f>IF('調査票（換気）②'!D9="","",'調査票（換気）②'!D9)</f>
        <v/>
      </c>
      <c r="H15" s="73" t="str">
        <f>IF('調査票（換気）②'!D11="","",'調査票（換気）②'!D11)</f>
        <v/>
      </c>
      <c r="I15" s="73" t="str">
        <f>IF('調査票（換気）②'!D13="","",'調査票（換気）②'!D13)</f>
        <v/>
      </c>
      <c r="J15" s="73" t="str">
        <f>IF('調査票（換気）②'!D16="","",'調査票（換気）②'!D16)</f>
        <v/>
      </c>
      <c r="K15" s="73" t="str">
        <f>IF('調査票（換気）②'!I17="","",'調査票（換気）②'!I17)</f>
        <v/>
      </c>
      <c r="L15" s="73" t="str">
        <f>IF('調査票（換気）②'!I18="","",'調査票（換気）②'!I18)</f>
        <v/>
      </c>
      <c r="M15" s="74" t="str">
        <f>IF('調査票（換気）②'!U19="","",'調査票（換気）②'!U19)</f>
        <v/>
      </c>
      <c r="N15" s="75" t="str">
        <f>IF('調査票（換気）②'!G21="","",'調査票（換気）②'!G21)</f>
        <v/>
      </c>
      <c r="O15" s="586" t="str">
        <f>IF('調査票（換気）②'!G22="","",'調査票（換気）②'!G22)</f>
        <v/>
      </c>
      <c r="P15" s="586" t="str">
        <f>IF('調査票（換気）②'!G23="","",'調査票（換気）②'!G23)</f>
        <v/>
      </c>
      <c r="Q15" s="586" t="str">
        <f>IF('調査票（換気）②'!G24="","",'調査票（換気）②'!G24)</f>
        <v/>
      </c>
      <c r="R15" s="587" t="str">
        <f>IF('調査票（換気）②'!Y21="","",'調査票（換気）②'!Y21)</f>
        <v/>
      </c>
      <c r="S15" s="585" t="str">
        <f>IF('調査票（換気）②'!E25="","",'調査票（換気）②'!E25)</f>
        <v/>
      </c>
      <c r="T15" s="583" t="str">
        <f>IF('調査票（換気）②'!Y25="","",'調査票（換気）②'!Y25)</f>
        <v/>
      </c>
      <c r="U15" s="583" t="str">
        <f>IF('調査票（換気）②'!E26="","",'調査票（換気）②'!E26)</f>
        <v/>
      </c>
      <c r="V15" s="583" t="str">
        <f>IF('調査票（換気）②'!Y26="","",'調査票（換気）②'!Y26)</f>
        <v/>
      </c>
      <c r="W15" s="73" t="str">
        <f>IF('調査票（換気）②'!E27="","",'調査票（換気）②'!E27)</f>
        <v/>
      </c>
      <c r="X15" s="73" t="str">
        <f>IF('調査票（換気）②'!E28="","",'調査票（換気）②'!E28)</f>
        <v/>
      </c>
      <c r="Y15" s="73" t="str">
        <f>IF('調査票（換気）②'!E29="","",'調査票（換気）②'!E29)</f>
        <v/>
      </c>
      <c r="Z15" s="164" t="str">
        <f>IF('調査票（換気）②'!E30="","",'調査票（換気）②'!E30)</f>
        <v/>
      </c>
      <c r="AA15" s="164" t="str">
        <f>IF('調査票（換気）②'!I31="","",'調査票（換気）②'!I31)</f>
        <v/>
      </c>
      <c r="AB15" s="708">
        <f>'調査票（換気）②'!A32</f>
        <v>0</v>
      </c>
      <c r="AC15" s="76"/>
      <c r="AD15" s="76"/>
      <c r="AE15" s="76"/>
      <c r="AF15" s="76"/>
      <c r="AG15" s="76"/>
      <c r="AH15" s="76"/>
      <c r="AI15" s="76"/>
      <c r="AJ15" s="76"/>
    </row>
    <row r="16" spans="1:36" s="47" customFormat="1" ht="17.100000000000001" customHeight="1" thickBot="1">
      <c r="A16" s="48"/>
      <c r="B16" s="87"/>
      <c r="C16" s="169"/>
      <c r="D16" s="181"/>
      <c r="E16" s="182"/>
      <c r="F16" s="182"/>
      <c r="G16" s="183"/>
      <c r="H16" s="92"/>
      <c r="I16" s="92"/>
      <c r="J16" s="92"/>
      <c r="K16" s="123"/>
      <c r="L16" s="123"/>
      <c r="M16" s="127"/>
      <c r="N16" s="125"/>
      <c r="O16" s="184"/>
      <c r="P16" s="184"/>
      <c r="Q16" s="184"/>
      <c r="R16" s="186"/>
      <c r="S16" s="185"/>
      <c r="T16" s="184"/>
      <c r="U16" s="184"/>
      <c r="V16" s="184"/>
      <c r="W16" s="126"/>
      <c r="X16" s="126"/>
      <c r="Y16" s="126"/>
      <c r="Z16" s="701"/>
      <c r="AA16" s="701"/>
      <c r="AB16" s="709"/>
    </row>
    <row r="17" spans="3:28" ht="17.100000000000001" customHeight="1">
      <c r="C17" s="67"/>
      <c r="D17" s="68"/>
      <c r="E17" s="70"/>
      <c r="F17" s="70"/>
      <c r="G17" s="69"/>
      <c r="H17" s="67"/>
      <c r="I17" s="67"/>
      <c r="J17" s="67"/>
      <c r="K17" s="67"/>
      <c r="L17" s="67"/>
      <c r="M17" s="67"/>
      <c r="N17" s="66"/>
      <c r="O17" s="66"/>
      <c r="P17" s="66"/>
      <c r="Q17" s="66"/>
      <c r="R17" s="67"/>
      <c r="S17" s="67"/>
      <c r="T17" s="67"/>
      <c r="U17" s="67"/>
      <c r="V17" s="67"/>
      <c r="W17" s="67"/>
      <c r="X17" s="67"/>
      <c r="Y17" s="67"/>
      <c r="Z17" s="67"/>
      <c r="AA17" s="67"/>
      <c r="AB17" s="71"/>
    </row>
  </sheetData>
  <mergeCells count="31">
    <mergeCell ref="AB3:AB7"/>
    <mergeCell ref="N4:N5"/>
    <mergeCell ref="O4:O5"/>
    <mergeCell ref="P4:P5"/>
    <mergeCell ref="Q4:Q5"/>
    <mergeCell ref="R4:R5"/>
    <mergeCell ref="U3:V3"/>
    <mergeCell ref="U4:U5"/>
    <mergeCell ref="V4:V5"/>
    <mergeCell ref="W3:W5"/>
    <mergeCell ref="X3:X5"/>
    <mergeCell ref="Y3:Y5"/>
    <mergeCell ref="Z3:AA4"/>
    <mergeCell ref="J3:J6"/>
    <mergeCell ref="K3:L4"/>
    <mergeCell ref="M3:M6"/>
    <mergeCell ref="N3:R3"/>
    <mergeCell ref="S3:T3"/>
    <mergeCell ref="S4:S5"/>
    <mergeCell ref="T4:T5"/>
    <mergeCell ref="K5:K6"/>
    <mergeCell ref="L5:L6"/>
    <mergeCell ref="I3:I6"/>
    <mergeCell ref="D5:D6"/>
    <mergeCell ref="E5:E6"/>
    <mergeCell ref="F5:F6"/>
    <mergeCell ref="B3:B6"/>
    <mergeCell ref="C3:C6"/>
    <mergeCell ref="D3:F4"/>
    <mergeCell ref="G3:G6"/>
    <mergeCell ref="H3:H6"/>
  </mergeCells>
  <phoneticPr fontId="1"/>
  <dataValidations count="3">
    <dataValidation type="list" allowBlank="1" showInputMessage="1" showErrorMessage="1" sqref="M13">
      <formula1>"適,不適"</formula1>
    </dataValidation>
    <dataValidation type="list" allowBlank="1" showInputMessage="1" showErrorMessage="1" sqref="C13">
      <formula1>"晴,曇,雨,雪,ー"</formula1>
    </dataValidation>
    <dataValidation type="list" allowBlank="1" showInputMessage="1" showErrorMessage="1" sqref="J13:L13">
      <formula1>"有,無"</formula1>
    </dataValidation>
  </dataValidations>
  <pageMargins left="0.19685039370078741" right="0.19685039370078741" top="0.55118110236220474" bottom="0.55118110236220474" header="0.31496062992125984" footer="0.31496062992125984"/>
  <pageSetup paperSize="9" scale="69" fitToHeight="0" orientation="landscape" r:id="rId1"/>
  <headerFooter>
    <oddFooter>&amp;C&amp;"ＭＳ ゴシック,標準"&amp;12県立換気・保温　&amp;P/&amp;N&amp;R&amp;"ＭＳ ゴシック,標準"&amp;12一般社団法人長野県薬剤師会</odd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sheetPr>
  <dimension ref="A1:V16"/>
  <sheetViews>
    <sheetView zoomScale="125" zoomScaleNormal="125" zoomScaleSheetLayoutView="100" workbookViewId="0">
      <pane xSplit="2" ySplit="13" topLeftCell="C14" activePane="bottomRight" state="frozen"/>
      <selection pane="topRight"/>
      <selection pane="bottomLeft"/>
      <selection pane="bottomRight" activeCell="B1" sqref="B1"/>
    </sheetView>
  </sheetViews>
  <sheetFormatPr defaultRowHeight="13.5"/>
  <cols>
    <col min="1" max="1" width="2.625" style="1" customWidth="1"/>
    <col min="2" max="2" width="20" style="50" bestFit="1" customWidth="1"/>
    <col min="3" max="3" width="8.875" style="51" customWidth="1"/>
    <col min="4" max="4" width="7.625" style="51" customWidth="1"/>
    <col min="5" max="5" width="4.5" style="51" bestFit="1" customWidth="1"/>
    <col min="6" max="6" width="10.625" style="62" bestFit="1" customWidth="1"/>
    <col min="7" max="8" width="6.625" style="63" customWidth="1"/>
    <col min="9" max="9" width="9.625" style="63" customWidth="1"/>
    <col min="10" max="10" width="6.625" style="63" customWidth="1"/>
    <col min="11" max="12" width="5.625" style="64" customWidth="1"/>
    <col min="13" max="13" width="4.5" style="65" bestFit="1" customWidth="1"/>
    <col min="14" max="14" width="4.75" style="51" bestFit="1" customWidth="1"/>
    <col min="15" max="16" width="5.625" style="64" customWidth="1"/>
    <col min="17" max="17" width="4.5" style="65" bestFit="1" customWidth="1"/>
    <col min="18" max="18" width="4.75" style="51" bestFit="1" customWidth="1"/>
    <col min="19" max="19" width="5.625" style="64" customWidth="1"/>
    <col min="20" max="20" width="4.75" style="51" bestFit="1" customWidth="1"/>
    <col min="21" max="21" width="70.625" style="14" customWidth="1"/>
    <col min="22" max="16384" width="9" style="55"/>
  </cols>
  <sheetData>
    <row r="1" spans="1:22" s="15" customFormat="1" ht="17.25">
      <c r="A1" s="1"/>
      <c r="B1" s="21" t="s">
        <v>816</v>
      </c>
      <c r="E1" s="10"/>
      <c r="F1" s="3"/>
      <c r="G1" s="18"/>
      <c r="H1" s="18"/>
      <c r="I1" s="18"/>
      <c r="J1" s="18"/>
      <c r="K1" s="56"/>
      <c r="L1" s="56"/>
      <c r="M1" s="49"/>
      <c r="N1" s="10"/>
      <c r="O1" s="56"/>
      <c r="P1" s="56"/>
      <c r="Q1" s="49"/>
      <c r="R1" s="10"/>
      <c r="S1" s="56"/>
      <c r="T1" s="10"/>
      <c r="U1" s="14"/>
    </row>
    <row r="2" spans="1:22" s="10" customFormat="1" ht="17.100000000000001" customHeight="1" thickBot="1">
      <c r="A2" s="1"/>
      <c r="F2" s="11"/>
      <c r="G2" s="18"/>
      <c r="H2" s="18"/>
      <c r="I2" s="18"/>
      <c r="J2" s="18"/>
      <c r="K2" s="11"/>
      <c r="L2" s="11"/>
      <c r="M2" s="49"/>
      <c r="O2" s="11"/>
      <c r="P2" s="11"/>
      <c r="Q2" s="49"/>
      <c r="S2" s="11"/>
      <c r="U2" s="13"/>
    </row>
    <row r="3" spans="1:22" s="15" customFormat="1" ht="17.100000000000001" customHeight="1">
      <c r="A3" s="1"/>
      <c r="B3" s="1475" t="s">
        <v>0</v>
      </c>
      <c r="C3" s="1618" t="s">
        <v>119</v>
      </c>
      <c r="D3" s="1619"/>
      <c r="E3" s="1570" t="s">
        <v>5</v>
      </c>
      <c r="F3" s="1478" t="s">
        <v>122</v>
      </c>
      <c r="G3" s="1597" t="s">
        <v>123</v>
      </c>
      <c r="H3" s="1597" t="s">
        <v>125</v>
      </c>
      <c r="I3" s="1597" t="s">
        <v>126</v>
      </c>
      <c r="J3" s="1525" t="s">
        <v>99</v>
      </c>
      <c r="K3" s="1461" t="s">
        <v>130</v>
      </c>
      <c r="L3" s="1607"/>
      <c r="M3" s="1607"/>
      <c r="N3" s="1607"/>
      <c r="O3" s="1461" t="s">
        <v>131</v>
      </c>
      <c r="P3" s="1607"/>
      <c r="Q3" s="1607"/>
      <c r="R3" s="1608"/>
      <c r="S3" s="1530" t="s">
        <v>132</v>
      </c>
      <c r="T3" s="1608"/>
      <c r="U3" s="1610" t="s">
        <v>95</v>
      </c>
      <c r="V3" s="193"/>
    </row>
    <row r="4" spans="1:22" s="15" customFormat="1" ht="17.100000000000001" customHeight="1">
      <c r="A4" s="1"/>
      <c r="B4" s="1613"/>
      <c r="C4" s="1620"/>
      <c r="D4" s="1603"/>
      <c r="E4" s="1623"/>
      <c r="F4" s="1605"/>
      <c r="G4" s="1622"/>
      <c r="H4" s="1622"/>
      <c r="I4" s="1622"/>
      <c r="J4" s="1579"/>
      <c r="K4" s="1616" t="s">
        <v>127</v>
      </c>
      <c r="L4" s="1609" t="s">
        <v>128</v>
      </c>
      <c r="M4" s="1470" t="s">
        <v>33</v>
      </c>
      <c r="N4" s="1574" t="s">
        <v>48</v>
      </c>
      <c r="O4" s="1616" t="s">
        <v>127</v>
      </c>
      <c r="P4" s="1609" t="s">
        <v>128</v>
      </c>
      <c r="Q4" s="1470" t="s">
        <v>33</v>
      </c>
      <c r="R4" s="1596" t="s">
        <v>48</v>
      </c>
      <c r="S4" s="1602" t="s">
        <v>42</v>
      </c>
      <c r="T4" s="1596" t="s">
        <v>48</v>
      </c>
      <c r="U4" s="1611"/>
      <c r="V4" s="193"/>
    </row>
    <row r="5" spans="1:22" s="15" customFormat="1" ht="17.100000000000001" customHeight="1">
      <c r="A5" s="1"/>
      <c r="B5" s="1613"/>
      <c r="C5" s="1621" t="s">
        <v>120</v>
      </c>
      <c r="D5" s="1458" t="s">
        <v>121</v>
      </c>
      <c r="E5" s="1623"/>
      <c r="F5" s="1605"/>
      <c r="G5" s="1622"/>
      <c r="H5" s="1622"/>
      <c r="I5" s="1622"/>
      <c r="J5" s="1579"/>
      <c r="K5" s="1617"/>
      <c r="L5" s="1606"/>
      <c r="M5" s="1605"/>
      <c r="N5" s="1615"/>
      <c r="O5" s="1617"/>
      <c r="P5" s="1606"/>
      <c r="Q5" s="1605"/>
      <c r="R5" s="1604"/>
      <c r="S5" s="1603"/>
      <c r="T5" s="1604"/>
      <c r="U5" s="1611"/>
      <c r="V5" s="193"/>
    </row>
    <row r="6" spans="1:22" s="15" customFormat="1" ht="17.100000000000001" customHeight="1">
      <c r="A6" s="1"/>
      <c r="B6" s="1614"/>
      <c r="C6" s="1617"/>
      <c r="D6" s="1606"/>
      <c r="E6" s="1592"/>
      <c r="F6" s="1606"/>
      <c r="G6" s="201" t="s">
        <v>124</v>
      </c>
      <c r="H6" s="1575"/>
      <c r="I6" s="1575"/>
      <c r="J6" s="1580"/>
      <c r="K6" s="202" t="s">
        <v>43</v>
      </c>
      <c r="L6" s="59" t="s">
        <v>43</v>
      </c>
      <c r="M6" s="1606"/>
      <c r="N6" s="196"/>
      <c r="O6" s="202" t="s">
        <v>43</v>
      </c>
      <c r="P6" s="59" t="s">
        <v>43</v>
      </c>
      <c r="Q6" s="1606"/>
      <c r="R6" s="114"/>
      <c r="S6" s="203" t="s">
        <v>43</v>
      </c>
      <c r="T6" s="114"/>
      <c r="U6" s="1611"/>
      <c r="V6" s="193"/>
    </row>
    <row r="7" spans="1:22" s="15" customFormat="1" ht="17.100000000000001" customHeight="1">
      <c r="A7" s="1"/>
      <c r="B7" s="218" t="s">
        <v>22</v>
      </c>
      <c r="C7" s="290"/>
      <c r="D7" s="282"/>
      <c r="E7" s="282"/>
      <c r="F7" s="220"/>
      <c r="G7" s="291"/>
      <c r="H7" s="291"/>
      <c r="I7" s="291"/>
      <c r="J7" s="292"/>
      <c r="K7" s="223"/>
      <c r="L7" s="220" t="s">
        <v>50</v>
      </c>
      <c r="M7" s="225" t="s">
        <v>49</v>
      </c>
      <c r="N7" s="284"/>
      <c r="O7" s="223"/>
      <c r="P7" s="220" t="s">
        <v>138</v>
      </c>
      <c r="Q7" s="225" t="s">
        <v>49</v>
      </c>
      <c r="R7" s="283"/>
      <c r="S7" s="293" t="s">
        <v>133</v>
      </c>
      <c r="T7" s="283"/>
      <c r="U7" s="1612"/>
      <c r="V7" s="193"/>
    </row>
    <row r="8" spans="1:22" s="15" customFormat="1" ht="17.100000000000001" customHeight="1">
      <c r="A8" s="1"/>
      <c r="B8" s="204" t="s">
        <v>105</v>
      </c>
      <c r="C8" s="209"/>
      <c r="D8" s="207"/>
      <c r="E8" s="207"/>
      <c r="F8" s="294"/>
      <c r="G8" s="295"/>
      <c r="H8" s="295"/>
      <c r="I8" s="295"/>
      <c r="J8" s="296"/>
      <c r="K8" s="235"/>
      <c r="L8" s="207">
        <f>COUNTA(L15:L16)</f>
        <v>1</v>
      </c>
      <c r="M8" s="239"/>
      <c r="N8" s="297">
        <f>COUNTA(N15:N16)</f>
        <v>1</v>
      </c>
      <c r="O8" s="235"/>
      <c r="P8" s="207">
        <f>COUNTA(P15:P16)</f>
        <v>1</v>
      </c>
      <c r="Q8" s="239"/>
      <c r="R8" s="208">
        <f>COUNTA(R15:R16)</f>
        <v>1</v>
      </c>
      <c r="S8" s="263"/>
      <c r="T8" s="208">
        <f>COUNTA(T15:T16)</f>
        <v>1</v>
      </c>
      <c r="U8" s="120"/>
      <c r="V8" s="193"/>
    </row>
    <row r="9" spans="1:22" s="15" customFormat="1" ht="17.100000000000001" customHeight="1">
      <c r="A9" s="1"/>
      <c r="B9" s="204" t="s">
        <v>134</v>
      </c>
      <c r="C9" s="209"/>
      <c r="D9" s="207"/>
      <c r="E9" s="207"/>
      <c r="F9" s="294"/>
      <c r="G9" s="295"/>
      <c r="H9" s="295"/>
      <c r="I9" s="295"/>
      <c r="J9" s="296"/>
      <c r="K9" s="235"/>
      <c r="L9" s="207">
        <f>COUNTIF(L15:L16,"&lt;500")</f>
        <v>1</v>
      </c>
      <c r="M9" s="239"/>
      <c r="N9" s="297">
        <f>COUNTIF(N15:N16,"有")</f>
        <v>0</v>
      </c>
      <c r="O9" s="235"/>
      <c r="P9" s="207">
        <f>COUNTIF(P15:P16,"&lt;300")</f>
        <v>1</v>
      </c>
      <c r="Q9" s="239"/>
      <c r="R9" s="208">
        <f>COUNTIF(R15:R16,"有")</f>
        <v>0</v>
      </c>
      <c r="S9" s="263"/>
      <c r="T9" s="208">
        <f>COUNTIF(T15:T16,"有")</f>
        <v>0</v>
      </c>
      <c r="U9" s="120"/>
      <c r="V9" s="193"/>
    </row>
    <row r="10" spans="1:22" s="15" customFormat="1" ht="17.100000000000001" customHeight="1">
      <c r="A10" s="1"/>
      <c r="B10" s="204" t="s">
        <v>135</v>
      </c>
      <c r="C10" s="209"/>
      <c r="D10" s="207"/>
      <c r="E10" s="207"/>
      <c r="F10" s="294"/>
      <c r="G10" s="295"/>
      <c r="H10" s="295"/>
      <c r="I10" s="295"/>
      <c r="J10" s="296"/>
      <c r="K10" s="235"/>
      <c r="L10" s="211">
        <f>L9/L8*100</f>
        <v>100</v>
      </c>
      <c r="M10" s="239"/>
      <c r="N10" s="298">
        <f>N9/N8*100</f>
        <v>0</v>
      </c>
      <c r="O10" s="235"/>
      <c r="P10" s="211">
        <f>P9/P8*100</f>
        <v>100</v>
      </c>
      <c r="Q10" s="239"/>
      <c r="R10" s="269">
        <f>R9/R8*100</f>
        <v>0</v>
      </c>
      <c r="S10" s="263"/>
      <c r="T10" s="269">
        <f>T9/T8*100</f>
        <v>0</v>
      </c>
      <c r="U10" s="120"/>
      <c r="V10" s="193"/>
    </row>
    <row r="11" spans="1:22" s="15" customFormat="1" ht="17.100000000000001" customHeight="1">
      <c r="A11" s="1"/>
      <c r="B11" s="204" t="s">
        <v>44</v>
      </c>
      <c r="C11" s="209"/>
      <c r="D11" s="207"/>
      <c r="E11" s="207"/>
      <c r="F11" s="294"/>
      <c r="G11" s="295"/>
      <c r="H11" s="295"/>
      <c r="I11" s="295"/>
      <c r="J11" s="296"/>
      <c r="K11" s="299">
        <f t="shared" ref="K11:T11" si="0">MAX(K15:K16)</f>
        <v>0</v>
      </c>
      <c r="L11" s="300">
        <f t="shared" si="0"/>
        <v>0</v>
      </c>
      <c r="M11" s="300" t="e">
        <f t="shared" si="0"/>
        <v>#DIV/0!</v>
      </c>
      <c r="N11" s="301">
        <f t="shared" si="0"/>
        <v>0</v>
      </c>
      <c r="O11" s="299">
        <f t="shared" si="0"/>
        <v>0</v>
      </c>
      <c r="P11" s="300">
        <f t="shared" si="0"/>
        <v>0</v>
      </c>
      <c r="Q11" s="300" t="e">
        <f t="shared" si="0"/>
        <v>#DIV/0!</v>
      </c>
      <c r="R11" s="302">
        <f t="shared" si="0"/>
        <v>0</v>
      </c>
      <c r="S11" s="303">
        <f t="shared" si="0"/>
        <v>0</v>
      </c>
      <c r="T11" s="302">
        <f t="shared" si="0"/>
        <v>0</v>
      </c>
      <c r="U11" s="120"/>
      <c r="V11" s="193"/>
    </row>
    <row r="12" spans="1:22" s="15" customFormat="1" ht="17.100000000000001" customHeight="1" thickBot="1">
      <c r="A12" s="1"/>
      <c r="B12" s="304" t="s">
        <v>45</v>
      </c>
      <c r="C12" s="305"/>
      <c r="D12" s="267"/>
      <c r="E12" s="267"/>
      <c r="F12" s="306"/>
      <c r="G12" s="307"/>
      <c r="H12" s="307"/>
      <c r="I12" s="307"/>
      <c r="J12" s="308"/>
      <c r="K12" s="272">
        <f t="shared" ref="K12:T12" si="1">MIN(K15:K16)</f>
        <v>0</v>
      </c>
      <c r="L12" s="279">
        <f t="shared" si="1"/>
        <v>0</v>
      </c>
      <c r="M12" s="279" t="e">
        <f t="shared" si="1"/>
        <v>#DIV/0!</v>
      </c>
      <c r="N12" s="278">
        <f t="shared" si="1"/>
        <v>0</v>
      </c>
      <c r="O12" s="272">
        <f t="shared" si="1"/>
        <v>0</v>
      </c>
      <c r="P12" s="279">
        <f t="shared" si="1"/>
        <v>0</v>
      </c>
      <c r="Q12" s="279" t="e">
        <f t="shared" si="1"/>
        <v>#DIV/0!</v>
      </c>
      <c r="R12" s="280">
        <f t="shared" si="1"/>
        <v>0</v>
      </c>
      <c r="S12" s="277">
        <f t="shared" si="1"/>
        <v>0</v>
      </c>
      <c r="T12" s="280">
        <f t="shared" si="1"/>
        <v>0</v>
      </c>
      <c r="U12" s="192"/>
      <c r="V12" s="193"/>
    </row>
    <row r="13" spans="1:22" s="47" customFormat="1" ht="17.100000000000001" customHeight="1" thickBot="1">
      <c r="A13" s="57"/>
      <c r="B13" s="138" t="s">
        <v>543</v>
      </c>
      <c r="C13" s="173">
        <v>45127</v>
      </c>
      <c r="D13" s="174">
        <v>0.45833333333333331</v>
      </c>
      <c r="E13" s="130" t="s">
        <v>26</v>
      </c>
      <c r="F13" s="142" t="s">
        <v>192</v>
      </c>
      <c r="G13" s="131">
        <v>400</v>
      </c>
      <c r="H13" s="131" t="s">
        <v>52</v>
      </c>
      <c r="I13" s="131" t="s">
        <v>129</v>
      </c>
      <c r="J13" s="133" t="s">
        <v>80</v>
      </c>
      <c r="K13" s="162">
        <v>1540</v>
      </c>
      <c r="L13" s="130">
        <v>510</v>
      </c>
      <c r="M13" s="130">
        <f>ROUND((K13/L13),1)</f>
        <v>3</v>
      </c>
      <c r="N13" s="132" t="s">
        <v>52</v>
      </c>
      <c r="O13" s="162">
        <v>1140</v>
      </c>
      <c r="P13" s="130">
        <v>760</v>
      </c>
      <c r="Q13" s="130">
        <f>ROUND((O13/P13),1)</f>
        <v>1.5</v>
      </c>
      <c r="R13" s="133" t="s">
        <v>52</v>
      </c>
      <c r="S13" s="349">
        <v>400</v>
      </c>
      <c r="T13" s="133" t="s">
        <v>52</v>
      </c>
      <c r="U13" s="137" t="s">
        <v>181</v>
      </c>
      <c r="V13" s="194"/>
    </row>
    <row r="14" spans="1:22" s="47" customFormat="1" ht="17.100000000000001" customHeight="1">
      <c r="A14" s="57"/>
      <c r="B14" s="599" t="s">
        <v>786</v>
      </c>
      <c r="C14" s="533"/>
      <c r="D14" s="588"/>
      <c r="E14" s="534"/>
      <c r="F14" s="577"/>
      <c r="G14" s="578"/>
      <c r="H14" s="578"/>
      <c r="I14" s="578"/>
      <c r="J14" s="579"/>
      <c r="K14" s="574"/>
      <c r="L14" s="534"/>
      <c r="M14" s="534"/>
      <c r="N14" s="589"/>
      <c r="O14" s="574"/>
      <c r="P14" s="534"/>
      <c r="Q14" s="534"/>
      <c r="R14" s="579"/>
      <c r="S14" s="590"/>
      <c r="T14" s="579"/>
      <c r="U14" s="591"/>
      <c r="V14" s="194"/>
    </row>
    <row r="15" spans="1:22" s="47" customFormat="1" ht="17.100000000000001" customHeight="1">
      <c r="A15" s="57"/>
      <c r="B15" s="596" t="str">
        <f>'調査票（照度）①'!D5</f>
        <v/>
      </c>
      <c r="C15" s="177" t="str">
        <f>IF('調査票（照度）①'!D7="","",'調査票（照度）①'!D7)</f>
        <v/>
      </c>
      <c r="D15" s="592" t="str">
        <f>IF('調査票（照度）①'!S7="","",'調査票（照度）①'!S7)</f>
        <v/>
      </c>
      <c r="E15" s="73" t="str">
        <f>IF('調査票（照度）①'!AA7="","",'調査票（照度）①'!AA7)</f>
        <v/>
      </c>
      <c r="F15" s="73" t="str">
        <f>IF('調査票（照度）①'!D9="","",'調査票（照度）①'!D9)</f>
        <v/>
      </c>
      <c r="G15" s="73">
        <f>IF('調査票（照度）①'!T11="","",'調査票（照度）①'!T11)</f>
        <v>0</v>
      </c>
      <c r="H15" s="73" t="str">
        <f>IF('調査票（照度）①'!D12="","",'調査票（照度）①'!D12)</f>
        <v/>
      </c>
      <c r="I15" s="73" t="str">
        <f>IF('調査票（照度）①'!D13="","",'調査票（照度）①'!D13)</f>
        <v/>
      </c>
      <c r="J15" s="74" t="str">
        <f>IF('調査票（照度）①'!U15="","",'調査票（照度）①'!U15)</f>
        <v/>
      </c>
      <c r="K15" s="75">
        <f>IF('調査票（照度）①'!G29="","",'調査票（照度）①'!G29)</f>
        <v>0</v>
      </c>
      <c r="L15" s="73">
        <f>IF('調査票（照度）①'!O29="","",'調査票（照度）①'!O29)</f>
        <v>0</v>
      </c>
      <c r="M15" s="73" t="e">
        <f>IF('調査票（照度）①'!Y29="","",'調査票（照度）①'!Y29)</f>
        <v>#DIV/0!</v>
      </c>
      <c r="N15" s="164" t="str">
        <f>IF('調査票（照度）①'!X30="","",'調査票（照度）①'!X30)</f>
        <v/>
      </c>
      <c r="O15" s="75">
        <f>IF('調査票（照度）①'!G43="","",'調査票（照度）①'!G43)</f>
        <v>0</v>
      </c>
      <c r="P15" s="73">
        <f>IF('調査票（照度）①'!O43="","",'調査票（照度）①'!O43)</f>
        <v>0</v>
      </c>
      <c r="Q15" s="73" t="e">
        <f>IF('調査票（照度）①'!Y43="","",'調査票（照度）①'!Y43)</f>
        <v>#DIV/0!</v>
      </c>
      <c r="R15" s="74" t="str">
        <f>IF('調査票（照度）①'!X44="","",'調査票（照度）①'!X44)</f>
        <v/>
      </c>
      <c r="S15" s="350" t="str">
        <f>IF('調査票（照度）①'!G45="","",'調査票（照度）①'!G45)</f>
        <v/>
      </c>
      <c r="T15" s="74" t="str">
        <f>IF('調査票（照度）①'!X46="","",'調査票（照度）①'!X46)</f>
        <v/>
      </c>
      <c r="U15" s="593">
        <f>'調査票（照度）①'!A48</f>
        <v>0</v>
      </c>
      <c r="V15" s="194"/>
    </row>
    <row r="16" spans="1:22" ht="17.100000000000001" customHeight="1" thickBot="1">
      <c r="B16" s="108"/>
      <c r="C16" s="179"/>
      <c r="D16" s="180"/>
      <c r="E16" s="92"/>
      <c r="F16" s="85"/>
      <c r="G16" s="123"/>
      <c r="H16" s="123"/>
      <c r="I16" s="123"/>
      <c r="J16" s="127"/>
      <c r="K16" s="125"/>
      <c r="L16" s="126"/>
      <c r="M16" s="92"/>
      <c r="N16" s="124"/>
      <c r="O16" s="125"/>
      <c r="P16" s="126"/>
      <c r="Q16" s="92"/>
      <c r="R16" s="127"/>
      <c r="S16" s="128"/>
      <c r="T16" s="127"/>
      <c r="U16" s="121"/>
      <c r="V16" s="195"/>
    </row>
  </sheetData>
  <mergeCells count="24">
    <mergeCell ref="U3:U7"/>
    <mergeCell ref="B3:B6"/>
    <mergeCell ref="N4:N5"/>
    <mergeCell ref="O4:O5"/>
    <mergeCell ref="C3:D4"/>
    <mergeCell ref="C5:C6"/>
    <mergeCell ref="D5:D6"/>
    <mergeCell ref="F3:F6"/>
    <mergeCell ref="G3:G5"/>
    <mergeCell ref="E3:E6"/>
    <mergeCell ref="H3:H6"/>
    <mergeCell ref="I3:I6"/>
    <mergeCell ref="J3:J6"/>
    <mergeCell ref="K4:K5"/>
    <mergeCell ref="L4:L5"/>
    <mergeCell ref="S3:T3"/>
    <mergeCell ref="S4:S5"/>
    <mergeCell ref="T4:T5"/>
    <mergeCell ref="M4:M6"/>
    <mergeCell ref="K3:N3"/>
    <mergeCell ref="O3:R3"/>
    <mergeCell ref="P4:P5"/>
    <mergeCell ref="Q4:Q6"/>
    <mergeCell ref="R4:R5"/>
  </mergeCells>
  <phoneticPr fontId="1"/>
  <dataValidations count="4">
    <dataValidation type="list" allowBlank="1" showInputMessage="1" showErrorMessage="1" sqref="N13 R13 T13 H13">
      <formula1>"有,無"</formula1>
    </dataValidation>
    <dataValidation type="list" allowBlank="1" showInputMessage="1" showErrorMessage="1" sqref="E13">
      <formula1>"晴,曇,雨,雪,ー"</formula1>
    </dataValidation>
    <dataValidation type="list" allowBlank="1" showInputMessage="1" showErrorMessage="1" sqref="I13">
      <formula1>"無,有(全開),有(一部開),有(全閉)"</formula1>
    </dataValidation>
    <dataValidation type="list" allowBlank="1" showInputMessage="1" showErrorMessage="1" sqref="J13">
      <formula1>"適,不適"</formula1>
    </dataValidation>
  </dataValidations>
  <printOptions horizontalCentered="1"/>
  <pageMargins left="0.19685039370078741" right="0.19685039370078741" top="0.39370078740157483" bottom="0.59055118110236227" header="0.31496062992125984" footer="0.31496062992125984"/>
  <pageSetup paperSize="9" scale="70" fitToWidth="0" fitToHeight="0" pageOrder="overThenDown" orientation="landscape" r:id="rId1"/>
  <headerFooter>
    <oddFooter>&amp;C&amp;"ＭＳ ゴシック,標準"&amp;9県立採光・照明　&amp;P/&amp;N&amp;R&amp;"ＭＳ ゴシック,標準"&amp;9一般社団法人長野県薬剤師会</odd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sheetPr>
  <dimension ref="A1:V16"/>
  <sheetViews>
    <sheetView zoomScale="125" zoomScaleNormal="125" zoomScaleSheetLayoutView="100" workbookViewId="0">
      <pane xSplit="2" ySplit="13" topLeftCell="C14" activePane="bottomRight" state="frozen"/>
      <selection pane="topRight"/>
      <selection pane="bottomLeft"/>
      <selection pane="bottomRight" activeCell="B1" sqref="B1"/>
    </sheetView>
  </sheetViews>
  <sheetFormatPr defaultRowHeight="13.5"/>
  <cols>
    <col min="1" max="1" width="2.625" style="1" customWidth="1"/>
    <col min="2" max="2" width="20" style="50" bestFit="1" customWidth="1"/>
    <col min="3" max="3" width="8.875" style="51" customWidth="1"/>
    <col min="4" max="4" width="7.625" style="51" customWidth="1"/>
    <col min="5" max="5" width="4.5" style="51" bestFit="1" customWidth="1"/>
    <col min="6" max="6" width="10.625" style="62" bestFit="1" customWidth="1"/>
    <col min="7" max="8" width="6.625" style="63" customWidth="1"/>
    <col min="9" max="9" width="9.625" style="63" customWidth="1"/>
    <col min="10" max="10" width="6.625" style="63" customWidth="1"/>
    <col min="11" max="12" width="5.625" style="64" customWidth="1"/>
    <col min="13" max="13" width="4.5" style="65" bestFit="1" customWidth="1"/>
    <col min="14" max="14" width="4.75" style="51" bestFit="1" customWidth="1"/>
    <col min="15" max="16" width="5.625" style="64" customWidth="1"/>
    <col min="17" max="17" width="4.5" style="65" bestFit="1" customWidth="1"/>
    <col min="18" max="18" width="4.75" style="51" bestFit="1" customWidth="1"/>
    <col min="19" max="19" width="5.625" style="64" customWidth="1"/>
    <col min="20" max="20" width="4.75" style="51" bestFit="1" customWidth="1"/>
    <col min="21" max="21" width="70.625" style="14" customWidth="1"/>
    <col min="22" max="16384" width="9" style="55"/>
  </cols>
  <sheetData>
    <row r="1" spans="1:22" s="15" customFormat="1" ht="17.25">
      <c r="A1" s="1"/>
      <c r="B1" s="21" t="s">
        <v>817</v>
      </c>
      <c r="E1" s="10"/>
      <c r="F1" s="3"/>
      <c r="G1" s="18"/>
      <c r="H1" s="18"/>
      <c r="I1" s="18"/>
      <c r="J1" s="18"/>
      <c r="K1" s="56"/>
      <c r="L1" s="56"/>
      <c r="M1" s="49"/>
      <c r="N1" s="10"/>
      <c r="O1" s="56"/>
      <c r="P1" s="56"/>
      <c r="Q1" s="49"/>
      <c r="R1" s="10"/>
      <c r="S1" s="56"/>
      <c r="T1" s="10"/>
      <c r="U1" s="14"/>
    </row>
    <row r="2" spans="1:22" s="10" customFormat="1" ht="17.100000000000001" customHeight="1" thickBot="1">
      <c r="A2" s="1"/>
      <c r="F2" s="11"/>
      <c r="G2" s="18"/>
      <c r="H2" s="18"/>
      <c r="I2" s="18"/>
      <c r="J2" s="18"/>
      <c r="K2" s="11"/>
      <c r="L2" s="11"/>
      <c r="M2" s="49"/>
      <c r="O2" s="11"/>
      <c r="P2" s="11"/>
      <c r="Q2" s="49"/>
      <c r="S2" s="11"/>
      <c r="U2" s="13"/>
    </row>
    <row r="3" spans="1:22" s="15" customFormat="1" ht="17.100000000000001" customHeight="1">
      <c r="A3" s="1"/>
      <c r="B3" s="1475" t="s">
        <v>0</v>
      </c>
      <c r="C3" s="1618" t="s">
        <v>90</v>
      </c>
      <c r="D3" s="1619"/>
      <c r="E3" s="1570" t="s">
        <v>5</v>
      </c>
      <c r="F3" s="1478" t="s">
        <v>122</v>
      </c>
      <c r="G3" s="1597" t="s">
        <v>123</v>
      </c>
      <c r="H3" s="1597" t="s">
        <v>125</v>
      </c>
      <c r="I3" s="1597" t="s">
        <v>126</v>
      </c>
      <c r="J3" s="1525" t="s">
        <v>73</v>
      </c>
      <c r="K3" s="1461" t="s">
        <v>130</v>
      </c>
      <c r="L3" s="1607"/>
      <c r="M3" s="1607"/>
      <c r="N3" s="1607"/>
      <c r="O3" s="1461" t="s">
        <v>131</v>
      </c>
      <c r="P3" s="1607"/>
      <c r="Q3" s="1607"/>
      <c r="R3" s="1608"/>
      <c r="S3" s="1530" t="s">
        <v>132</v>
      </c>
      <c r="T3" s="1608"/>
      <c r="U3" s="1610" t="s">
        <v>95</v>
      </c>
      <c r="V3" s="193"/>
    </row>
    <row r="4" spans="1:22" s="15" customFormat="1" ht="17.100000000000001" customHeight="1">
      <c r="A4" s="1"/>
      <c r="B4" s="1613"/>
      <c r="C4" s="1620"/>
      <c r="D4" s="1603"/>
      <c r="E4" s="1623"/>
      <c r="F4" s="1605"/>
      <c r="G4" s="1622"/>
      <c r="H4" s="1622"/>
      <c r="I4" s="1622"/>
      <c r="J4" s="1579"/>
      <c r="K4" s="1616" t="s">
        <v>127</v>
      </c>
      <c r="L4" s="1609" t="s">
        <v>128</v>
      </c>
      <c r="M4" s="1470" t="s">
        <v>33</v>
      </c>
      <c r="N4" s="1574" t="s">
        <v>48</v>
      </c>
      <c r="O4" s="1616" t="s">
        <v>127</v>
      </c>
      <c r="P4" s="1609" t="s">
        <v>128</v>
      </c>
      <c r="Q4" s="1470" t="s">
        <v>33</v>
      </c>
      <c r="R4" s="1596" t="s">
        <v>48</v>
      </c>
      <c r="S4" s="1602" t="s">
        <v>42</v>
      </c>
      <c r="T4" s="1596" t="s">
        <v>48</v>
      </c>
      <c r="U4" s="1611"/>
      <c r="V4" s="193"/>
    </row>
    <row r="5" spans="1:22" s="15" customFormat="1" ht="17.100000000000001" customHeight="1">
      <c r="A5" s="1"/>
      <c r="B5" s="1613"/>
      <c r="C5" s="1621" t="s">
        <v>91</v>
      </c>
      <c r="D5" s="1458" t="s">
        <v>121</v>
      </c>
      <c r="E5" s="1623"/>
      <c r="F5" s="1605"/>
      <c r="G5" s="1622"/>
      <c r="H5" s="1622"/>
      <c r="I5" s="1622"/>
      <c r="J5" s="1579"/>
      <c r="K5" s="1617"/>
      <c r="L5" s="1606"/>
      <c r="M5" s="1605"/>
      <c r="N5" s="1615"/>
      <c r="O5" s="1617"/>
      <c r="P5" s="1606"/>
      <c r="Q5" s="1605"/>
      <c r="R5" s="1604"/>
      <c r="S5" s="1603"/>
      <c r="T5" s="1604"/>
      <c r="U5" s="1611"/>
      <c r="V5" s="193"/>
    </row>
    <row r="6" spans="1:22" s="15" customFormat="1" ht="17.100000000000001" customHeight="1">
      <c r="A6" s="1"/>
      <c r="B6" s="1614"/>
      <c r="C6" s="1617"/>
      <c r="D6" s="1606"/>
      <c r="E6" s="1592"/>
      <c r="F6" s="1606"/>
      <c r="G6" s="201" t="s">
        <v>124</v>
      </c>
      <c r="H6" s="1575"/>
      <c r="I6" s="1575"/>
      <c r="J6" s="1580"/>
      <c r="K6" s="202" t="s">
        <v>43</v>
      </c>
      <c r="L6" s="59" t="s">
        <v>43</v>
      </c>
      <c r="M6" s="1606"/>
      <c r="N6" s="196"/>
      <c r="O6" s="202" t="s">
        <v>43</v>
      </c>
      <c r="P6" s="59" t="s">
        <v>43</v>
      </c>
      <c r="Q6" s="1606"/>
      <c r="R6" s="114"/>
      <c r="S6" s="203" t="s">
        <v>43</v>
      </c>
      <c r="T6" s="114"/>
      <c r="U6" s="1611"/>
      <c r="V6" s="193"/>
    </row>
    <row r="7" spans="1:22" s="15" customFormat="1" ht="17.100000000000001" customHeight="1">
      <c r="A7" s="1"/>
      <c r="B7" s="218" t="s">
        <v>22</v>
      </c>
      <c r="C7" s="290"/>
      <c r="D7" s="282"/>
      <c r="E7" s="282"/>
      <c r="F7" s="220"/>
      <c r="G7" s="291"/>
      <c r="H7" s="291"/>
      <c r="I7" s="291"/>
      <c r="J7" s="292"/>
      <c r="K7" s="223"/>
      <c r="L7" s="220" t="s">
        <v>50</v>
      </c>
      <c r="M7" s="225" t="s">
        <v>49</v>
      </c>
      <c r="N7" s="284"/>
      <c r="O7" s="223"/>
      <c r="P7" s="220" t="s">
        <v>138</v>
      </c>
      <c r="Q7" s="225" t="s">
        <v>49</v>
      </c>
      <c r="R7" s="283"/>
      <c r="S7" s="293" t="s">
        <v>133</v>
      </c>
      <c r="T7" s="283"/>
      <c r="U7" s="1612"/>
      <c r="V7" s="193"/>
    </row>
    <row r="8" spans="1:22" s="15" customFormat="1" ht="17.100000000000001" customHeight="1">
      <c r="A8" s="1"/>
      <c r="B8" s="204" t="s">
        <v>18</v>
      </c>
      <c r="C8" s="209"/>
      <c r="D8" s="207"/>
      <c r="E8" s="207"/>
      <c r="F8" s="294"/>
      <c r="G8" s="295"/>
      <c r="H8" s="295"/>
      <c r="I8" s="295"/>
      <c r="J8" s="296"/>
      <c r="K8" s="235"/>
      <c r="L8" s="207">
        <f>COUNTA(L15:L16)</f>
        <v>1</v>
      </c>
      <c r="M8" s="239"/>
      <c r="N8" s="297">
        <f>COUNTA(N15:N16)</f>
        <v>1</v>
      </c>
      <c r="O8" s="235"/>
      <c r="P8" s="207">
        <f>COUNTA(P15:P16)</f>
        <v>1</v>
      </c>
      <c r="Q8" s="239"/>
      <c r="R8" s="208">
        <f>COUNTA(R15:R16)</f>
        <v>1</v>
      </c>
      <c r="S8" s="263"/>
      <c r="T8" s="208">
        <f>COUNTA(T15:T16)</f>
        <v>1</v>
      </c>
      <c r="U8" s="120"/>
      <c r="V8" s="193"/>
    </row>
    <row r="9" spans="1:22" s="15" customFormat="1" ht="17.100000000000001" customHeight="1">
      <c r="A9" s="1"/>
      <c r="B9" s="204" t="s">
        <v>19</v>
      </c>
      <c r="C9" s="209"/>
      <c r="D9" s="207"/>
      <c r="E9" s="207"/>
      <c r="F9" s="294"/>
      <c r="G9" s="295"/>
      <c r="H9" s="295"/>
      <c r="I9" s="295"/>
      <c r="J9" s="296"/>
      <c r="K9" s="235"/>
      <c r="L9" s="207">
        <f>COUNTIF(L15:L16,"&lt;500")</f>
        <v>1</v>
      </c>
      <c r="M9" s="239"/>
      <c r="N9" s="297">
        <f>COUNTIF(N15:N16,"有")</f>
        <v>0</v>
      </c>
      <c r="O9" s="235"/>
      <c r="P9" s="207">
        <f>COUNTIF(P15:P16,"&lt;300")</f>
        <v>1</v>
      </c>
      <c r="Q9" s="239"/>
      <c r="R9" s="208">
        <f>COUNTIF(R15:R16,"有")</f>
        <v>0</v>
      </c>
      <c r="S9" s="263"/>
      <c r="T9" s="208">
        <f>COUNTIF(T15:T16,"有")</f>
        <v>0</v>
      </c>
      <c r="U9" s="120"/>
      <c r="V9" s="193"/>
    </row>
    <row r="10" spans="1:22" s="15" customFormat="1" ht="17.100000000000001" customHeight="1">
      <c r="A10" s="1"/>
      <c r="B10" s="204" t="s">
        <v>135</v>
      </c>
      <c r="C10" s="209"/>
      <c r="D10" s="207"/>
      <c r="E10" s="207"/>
      <c r="F10" s="294"/>
      <c r="G10" s="295"/>
      <c r="H10" s="295"/>
      <c r="I10" s="295"/>
      <c r="J10" s="296"/>
      <c r="K10" s="235"/>
      <c r="L10" s="211">
        <f>L9/L8*100</f>
        <v>100</v>
      </c>
      <c r="M10" s="239"/>
      <c r="N10" s="298">
        <f>N9/N8*100</f>
        <v>0</v>
      </c>
      <c r="O10" s="235"/>
      <c r="P10" s="211">
        <f>P9/P8*100</f>
        <v>100</v>
      </c>
      <c r="Q10" s="239"/>
      <c r="R10" s="269">
        <f>R9/R8*100</f>
        <v>0</v>
      </c>
      <c r="S10" s="263"/>
      <c r="T10" s="269">
        <f>T9/T8*100</f>
        <v>0</v>
      </c>
      <c r="U10" s="120"/>
      <c r="V10" s="193"/>
    </row>
    <row r="11" spans="1:22" s="15" customFormat="1" ht="17.100000000000001" customHeight="1">
      <c r="A11" s="1"/>
      <c r="B11" s="204" t="s">
        <v>44</v>
      </c>
      <c r="C11" s="209"/>
      <c r="D11" s="207"/>
      <c r="E11" s="207"/>
      <c r="F11" s="294"/>
      <c r="G11" s="295"/>
      <c r="H11" s="295"/>
      <c r="I11" s="295"/>
      <c r="J11" s="296"/>
      <c r="K11" s="299">
        <f t="shared" ref="K11:T11" si="0">MAX(K15:K16)</f>
        <v>0</v>
      </c>
      <c r="L11" s="300">
        <f t="shared" si="0"/>
        <v>0</v>
      </c>
      <c r="M11" s="300" t="e">
        <f t="shared" si="0"/>
        <v>#DIV/0!</v>
      </c>
      <c r="N11" s="301">
        <f t="shared" si="0"/>
        <v>0</v>
      </c>
      <c r="O11" s="299">
        <f t="shared" si="0"/>
        <v>0</v>
      </c>
      <c r="P11" s="300">
        <f t="shared" si="0"/>
        <v>0</v>
      </c>
      <c r="Q11" s="300" t="e">
        <f t="shared" si="0"/>
        <v>#DIV/0!</v>
      </c>
      <c r="R11" s="302">
        <f t="shared" si="0"/>
        <v>0</v>
      </c>
      <c r="S11" s="303">
        <f t="shared" si="0"/>
        <v>0</v>
      </c>
      <c r="T11" s="302">
        <f t="shared" si="0"/>
        <v>0</v>
      </c>
      <c r="U11" s="120"/>
      <c r="V11" s="193"/>
    </row>
    <row r="12" spans="1:22" s="15" customFormat="1" ht="17.100000000000001" customHeight="1" thickBot="1">
      <c r="A12" s="1"/>
      <c r="B12" s="304" t="s">
        <v>45</v>
      </c>
      <c r="C12" s="305"/>
      <c r="D12" s="267"/>
      <c r="E12" s="267"/>
      <c r="F12" s="306"/>
      <c r="G12" s="307"/>
      <c r="H12" s="307"/>
      <c r="I12" s="307"/>
      <c r="J12" s="308"/>
      <c r="K12" s="272">
        <f t="shared" ref="K12:T12" si="1">MIN(K15:K16)</f>
        <v>0</v>
      </c>
      <c r="L12" s="279">
        <f t="shared" si="1"/>
        <v>0</v>
      </c>
      <c r="M12" s="279" t="e">
        <f t="shared" si="1"/>
        <v>#DIV/0!</v>
      </c>
      <c r="N12" s="278">
        <f t="shared" si="1"/>
        <v>0</v>
      </c>
      <c r="O12" s="272">
        <f t="shared" si="1"/>
        <v>0</v>
      </c>
      <c r="P12" s="279">
        <f t="shared" si="1"/>
        <v>0</v>
      </c>
      <c r="Q12" s="279" t="e">
        <f t="shared" si="1"/>
        <v>#DIV/0!</v>
      </c>
      <c r="R12" s="280">
        <f t="shared" si="1"/>
        <v>0</v>
      </c>
      <c r="S12" s="277">
        <f t="shared" si="1"/>
        <v>0</v>
      </c>
      <c r="T12" s="280">
        <f t="shared" si="1"/>
        <v>0</v>
      </c>
      <c r="U12" s="192"/>
      <c r="V12" s="193"/>
    </row>
    <row r="13" spans="1:22" s="47" customFormat="1" ht="17.100000000000001" customHeight="1" thickBot="1">
      <c r="A13" s="57"/>
      <c r="B13" s="138" t="s">
        <v>543</v>
      </c>
      <c r="C13" s="173">
        <v>45127</v>
      </c>
      <c r="D13" s="174">
        <v>0.45833333333333331</v>
      </c>
      <c r="E13" s="130" t="s">
        <v>26</v>
      </c>
      <c r="F13" s="142" t="s">
        <v>192</v>
      </c>
      <c r="G13" s="131">
        <v>400</v>
      </c>
      <c r="H13" s="131" t="s">
        <v>52</v>
      </c>
      <c r="I13" s="131" t="s">
        <v>129</v>
      </c>
      <c r="J13" s="133" t="s">
        <v>80</v>
      </c>
      <c r="K13" s="162">
        <v>1540</v>
      </c>
      <c r="L13" s="130">
        <v>510</v>
      </c>
      <c r="M13" s="130">
        <f>ROUND((K13/L13),1)</f>
        <v>3</v>
      </c>
      <c r="N13" s="132" t="s">
        <v>52</v>
      </c>
      <c r="O13" s="162">
        <v>1140</v>
      </c>
      <c r="P13" s="130">
        <v>760</v>
      </c>
      <c r="Q13" s="130">
        <f>ROUND((O13/P13),1)</f>
        <v>1.5</v>
      </c>
      <c r="R13" s="133" t="s">
        <v>52</v>
      </c>
      <c r="S13" s="349">
        <v>400</v>
      </c>
      <c r="T13" s="133" t="s">
        <v>52</v>
      </c>
      <c r="U13" s="137" t="s">
        <v>181</v>
      </c>
      <c r="V13" s="194"/>
    </row>
    <row r="14" spans="1:22" s="47" customFormat="1" ht="17.100000000000001" customHeight="1">
      <c r="A14" s="57"/>
      <c r="B14" s="599" t="s">
        <v>786</v>
      </c>
      <c r="C14" s="533"/>
      <c r="D14" s="588"/>
      <c r="E14" s="534"/>
      <c r="F14" s="577"/>
      <c r="G14" s="578"/>
      <c r="H14" s="578"/>
      <c r="I14" s="578"/>
      <c r="J14" s="579"/>
      <c r="K14" s="574"/>
      <c r="L14" s="534"/>
      <c r="M14" s="534"/>
      <c r="N14" s="589"/>
      <c r="O14" s="574"/>
      <c r="P14" s="534"/>
      <c r="Q14" s="534"/>
      <c r="R14" s="579"/>
      <c r="S14" s="590"/>
      <c r="T14" s="579"/>
      <c r="U14" s="591"/>
      <c r="V14" s="194"/>
    </row>
    <row r="15" spans="1:22" s="47" customFormat="1" ht="17.100000000000001" customHeight="1">
      <c r="A15" s="57"/>
      <c r="B15" s="596" t="str">
        <f>'調査票（照度）②'!D5</f>
        <v/>
      </c>
      <c r="C15" s="177" t="str">
        <f>IF('調査票（照度）②'!D7="","",'調査票（照度）②'!D7)</f>
        <v/>
      </c>
      <c r="D15" s="592" t="str">
        <f>IF('調査票（照度）②'!S7="","",'調査票（照度）②'!S7)</f>
        <v/>
      </c>
      <c r="E15" s="73" t="str">
        <f>IF('調査票（照度）②'!AA7="","",'調査票（照度）②'!AA7)</f>
        <v/>
      </c>
      <c r="F15" s="73" t="str">
        <f>IF('調査票（照度）②'!D9="","",'調査票（照度）②'!D9)</f>
        <v/>
      </c>
      <c r="G15" s="73">
        <f>IF('調査票（照度）②'!T11="","",'調査票（照度）②'!T11)</f>
        <v>0</v>
      </c>
      <c r="H15" s="73" t="str">
        <f>IF('調査票（照度）②'!D12="","",'調査票（照度）②'!D12)</f>
        <v/>
      </c>
      <c r="I15" s="73" t="str">
        <f>IF('調査票（照度）②'!D13="","",'調査票（照度）②'!D13)</f>
        <v/>
      </c>
      <c r="J15" s="74" t="str">
        <f>IF('調査票（照度）②'!U15="","",'調査票（照度）②'!U15)</f>
        <v/>
      </c>
      <c r="K15" s="75">
        <f>IF('調査票（照度）②'!G29="","",'調査票（照度）②'!G29)</f>
        <v>0</v>
      </c>
      <c r="L15" s="73">
        <f>IF('調査票（照度）②'!O29="","",'調査票（照度）②'!O29)</f>
        <v>0</v>
      </c>
      <c r="M15" s="73" t="e">
        <f>IF('調査票（照度）②'!Y29="","",'調査票（照度）②'!Y29)</f>
        <v>#DIV/0!</v>
      </c>
      <c r="N15" s="164" t="str">
        <f>IF('調査票（照度）②'!X30="","",'調査票（照度）②'!X30)</f>
        <v/>
      </c>
      <c r="O15" s="75">
        <f>IF('調査票（照度）②'!G43="","",'調査票（照度）②'!G43)</f>
        <v>0</v>
      </c>
      <c r="P15" s="73">
        <f>IF('調査票（照度）②'!O43="","",'調査票（照度）②'!O43)</f>
        <v>0</v>
      </c>
      <c r="Q15" s="73" t="e">
        <f>IF('調査票（照度）②'!Y43="","",'調査票（照度）②'!Y43)</f>
        <v>#DIV/0!</v>
      </c>
      <c r="R15" s="74" t="str">
        <f>IF('調査票（照度）②'!X44="","",'調査票（照度）②'!X44)</f>
        <v/>
      </c>
      <c r="S15" s="350" t="str">
        <f>IF('調査票（照度）②'!G45="","",'調査票（照度）②'!G45)</f>
        <v/>
      </c>
      <c r="T15" s="74" t="str">
        <f>IF('調査票（照度）②'!X46="","",'調査票（照度）②'!X46)</f>
        <v/>
      </c>
      <c r="U15" s="593">
        <f>'調査票（照度）②'!A48</f>
        <v>0</v>
      </c>
      <c r="V15" s="194"/>
    </row>
    <row r="16" spans="1:22" ht="17.100000000000001" customHeight="1" thickBot="1">
      <c r="B16" s="108"/>
      <c r="C16" s="179"/>
      <c r="D16" s="180"/>
      <c r="E16" s="92"/>
      <c r="F16" s="85"/>
      <c r="G16" s="123"/>
      <c r="H16" s="123"/>
      <c r="I16" s="123"/>
      <c r="J16" s="127"/>
      <c r="K16" s="125"/>
      <c r="L16" s="126"/>
      <c r="M16" s="92"/>
      <c r="N16" s="124"/>
      <c r="O16" s="125"/>
      <c r="P16" s="126"/>
      <c r="Q16" s="92"/>
      <c r="R16" s="127"/>
      <c r="S16" s="128"/>
      <c r="T16" s="127"/>
      <c r="U16" s="121"/>
      <c r="V16" s="195"/>
    </row>
  </sheetData>
  <mergeCells count="24">
    <mergeCell ref="H3:H6"/>
    <mergeCell ref="C5:C6"/>
    <mergeCell ref="D5:D6"/>
    <mergeCell ref="B3:B6"/>
    <mergeCell ref="C3:D4"/>
    <mergeCell ref="E3:E6"/>
    <mergeCell ref="F3:F6"/>
    <mergeCell ref="G3:G5"/>
    <mergeCell ref="U3:U7"/>
    <mergeCell ref="K4:K5"/>
    <mergeCell ref="L4:L5"/>
    <mergeCell ref="M4:M6"/>
    <mergeCell ref="N4:N5"/>
    <mergeCell ref="T4:T5"/>
    <mergeCell ref="I3:I6"/>
    <mergeCell ref="J3:J6"/>
    <mergeCell ref="K3:N3"/>
    <mergeCell ref="O3:R3"/>
    <mergeCell ref="S3:T3"/>
    <mergeCell ref="O4:O5"/>
    <mergeCell ref="P4:P5"/>
    <mergeCell ref="Q4:Q6"/>
    <mergeCell ref="R4:R5"/>
    <mergeCell ref="S4:S5"/>
  </mergeCells>
  <phoneticPr fontId="1"/>
  <dataValidations count="4">
    <dataValidation type="list" allowBlank="1" showInputMessage="1" showErrorMessage="1" sqref="J13">
      <formula1>"適,不適"</formula1>
    </dataValidation>
    <dataValidation type="list" allowBlank="1" showInputMessage="1" showErrorMessage="1" sqref="I13">
      <formula1>"無,有(全開),有(一部開),有(全閉)"</formula1>
    </dataValidation>
    <dataValidation type="list" allowBlank="1" showInputMessage="1" showErrorMessage="1" sqref="E13">
      <formula1>"晴,曇,雨,雪,ー"</formula1>
    </dataValidation>
    <dataValidation type="list" allowBlank="1" showInputMessage="1" showErrorMessage="1" sqref="N13 R13 T13 H13">
      <formula1>"有,無"</formula1>
    </dataValidation>
  </dataValidations>
  <printOptions horizontalCentered="1"/>
  <pageMargins left="0.19685039370078741" right="0.19685039370078741" top="0.39370078740157483" bottom="0.59055118110236227" header="0.31496062992125984" footer="0.31496062992125984"/>
  <pageSetup paperSize="9" scale="70" fitToWidth="0" fitToHeight="0" pageOrder="overThenDown" orientation="landscape" r:id="rId1"/>
  <headerFooter>
    <oddFooter>&amp;C&amp;"ＭＳ ゴシック,標準"&amp;9県立採光・照明　&amp;P/&amp;N&amp;R&amp;"ＭＳ ゴシック,標準"&amp;9一般社団法人長野県薬剤師会</odd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sheetPr>
  <dimension ref="A1:T32"/>
  <sheetViews>
    <sheetView zoomScale="125" zoomScaleNormal="125" zoomScaleSheetLayoutView="100" workbookViewId="0">
      <pane xSplit="2" ySplit="13" topLeftCell="C14" activePane="bottomRight" state="frozen"/>
      <selection pane="topRight"/>
      <selection pane="bottomLeft"/>
      <selection pane="bottomRight" activeCell="B1" sqref="B1"/>
    </sheetView>
  </sheetViews>
  <sheetFormatPr defaultRowHeight="13.5"/>
  <cols>
    <col min="1" max="1" width="2.625" style="1" customWidth="1"/>
    <col min="2" max="2" width="20" style="50" bestFit="1" customWidth="1"/>
    <col min="3" max="3" width="8.875" style="51" customWidth="1"/>
    <col min="4" max="4" width="7.625" style="51" customWidth="1"/>
    <col min="5" max="5" width="4.5" style="51" bestFit="1" customWidth="1"/>
    <col min="6" max="6" width="10.625" style="62" bestFit="1" customWidth="1"/>
    <col min="7" max="8" width="6.625" style="63" customWidth="1"/>
    <col min="9" max="9" width="9.625" style="63" customWidth="1"/>
    <col min="10" max="10" width="6.625" style="63" customWidth="1"/>
    <col min="11" max="12" width="6.625" style="64" customWidth="1"/>
    <col min="13" max="13" width="6.625" style="65" customWidth="1"/>
    <col min="14" max="16" width="6.625" style="51" customWidth="1"/>
    <col min="17" max="17" width="6.625" style="64" customWidth="1"/>
    <col min="18" max="18" width="6.625" style="51" customWidth="1"/>
    <col min="19" max="19" width="41.125" style="14" bestFit="1" customWidth="1"/>
    <col min="20" max="16384" width="9" style="55"/>
  </cols>
  <sheetData>
    <row r="1" spans="1:20" s="15" customFormat="1" ht="17.25">
      <c r="A1" s="1"/>
      <c r="B1" s="21" t="s">
        <v>818</v>
      </c>
      <c r="E1" s="10"/>
      <c r="F1" s="3"/>
      <c r="G1" s="18"/>
      <c r="H1" s="18"/>
      <c r="I1" s="18"/>
      <c r="J1" s="18"/>
      <c r="K1" s="56"/>
      <c r="L1" s="56"/>
      <c r="M1" s="49"/>
      <c r="N1" s="10"/>
      <c r="O1" s="10"/>
      <c r="P1" s="10"/>
      <c r="Q1" s="56"/>
      <c r="R1" s="10"/>
      <c r="S1" s="14"/>
    </row>
    <row r="2" spans="1:20" s="10" customFormat="1" ht="12" thickBot="1">
      <c r="A2" s="1"/>
      <c r="F2" s="11"/>
      <c r="G2" s="18"/>
      <c r="H2" s="18"/>
      <c r="I2" s="18"/>
      <c r="J2" s="18"/>
      <c r="K2" s="11"/>
      <c r="L2" s="11"/>
      <c r="M2" s="49"/>
      <c r="Q2" s="11"/>
      <c r="S2" s="13"/>
    </row>
    <row r="3" spans="1:20" s="15" customFormat="1" ht="17.100000000000001" customHeight="1">
      <c r="A3" s="1"/>
      <c r="B3" s="1475" t="s">
        <v>0</v>
      </c>
      <c r="C3" s="1618" t="s">
        <v>90</v>
      </c>
      <c r="D3" s="1619"/>
      <c r="E3" s="1570" t="s">
        <v>5</v>
      </c>
      <c r="F3" s="1478" t="s">
        <v>122</v>
      </c>
      <c r="G3" s="1597" t="s">
        <v>123</v>
      </c>
      <c r="H3" s="1597" t="s">
        <v>125</v>
      </c>
      <c r="I3" s="1597" t="s">
        <v>126</v>
      </c>
      <c r="J3" s="1525" t="s">
        <v>73</v>
      </c>
      <c r="K3" s="1461" t="s">
        <v>136</v>
      </c>
      <c r="L3" s="1607"/>
      <c r="M3" s="1607"/>
      <c r="N3" s="1608"/>
      <c r="O3" s="1630" t="s">
        <v>794</v>
      </c>
      <c r="P3" s="1631"/>
      <c r="Q3" s="1461" t="s">
        <v>184</v>
      </c>
      <c r="R3" s="1608"/>
      <c r="S3" s="1610" t="s">
        <v>95</v>
      </c>
    </row>
    <row r="4" spans="1:20" s="15" customFormat="1" ht="17.100000000000001" customHeight="1">
      <c r="A4" s="1"/>
      <c r="B4" s="1613"/>
      <c r="C4" s="1620"/>
      <c r="D4" s="1603"/>
      <c r="E4" s="1623"/>
      <c r="F4" s="1605"/>
      <c r="G4" s="1622"/>
      <c r="H4" s="1622"/>
      <c r="I4" s="1622"/>
      <c r="J4" s="1579"/>
      <c r="K4" s="1616" t="s">
        <v>127</v>
      </c>
      <c r="L4" s="1609" t="s">
        <v>128</v>
      </c>
      <c r="M4" s="1470" t="s">
        <v>33</v>
      </c>
      <c r="N4" s="1596" t="s">
        <v>48</v>
      </c>
      <c r="O4" s="1632" t="s">
        <v>127</v>
      </c>
      <c r="P4" s="1624" t="s">
        <v>128</v>
      </c>
      <c r="Q4" s="1616" t="s">
        <v>42</v>
      </c>
      <c r="R4" s="1596" t="s">
        <v>48</v>
      </c>
      <c r="S4" s="1611"/>
    </row>
    <row r="5" spans="1:20" s="15" customFormat="1" ht="17.100000000000001" customHeight="1">
      <c r="A5" s="1"/>
      <c r="B5" s="1613"/>
      <c r="C5" s="1621" t="s">
        <v>91</v>
      </c>
      <c r="D5" s="1458" t="s">
        <v>121</v>
      </c>
      <c r="E5" s="1623"/>
      <c r="F5" s="1605"/>
      <c r="G5" s="1622"/>
      <c r="H5" s="1622"/>
      <c r="I5" s="1622"/>
      <c r="J5" s="1579"/>
      <c r="K5" s="1617"/>
      <c r="L5" s="1606"/>
      <c r="M5" s="1605"/>
      <c r="N5" s="1604"/>
      <c r="O5" s="1633"/>
      <c r="P5" s="1625"/>
      <c r="Q5" s="1617"/>
      <c r="R5" s="1604"/>
      <c r="S5" s="1611"/>
    </row>
    <row r="6" spans="1:20" s="15" customFormat="1" ht="17.100000000000001" customHeight="1">
      <c r="A6" s="1"/>
      <c r="B6" s="1614"/>
      <c r="C6" s="1617"/>
      <c r="D6" s="1606"/>
      <c r="E6" s="1592"/>
      <c r="F6" s="1606"/>
      <c r="G6" s="201" t="s">
        <v>124</v>
      </c>
      <c r="H6" s="1575"/>
      <c r="I6" s="1575"/>
      <c r="J6" s="1580"/>
      <c r="K6" s="202" t="s">
        <v>43</v>
      </c>
      <c r="L6" s="59" t="s">
        <v>43</v>
      </c>
      <c r="M6" s="1606"/>
      <c r="N6" s="114"/>
      <c r="O6" s="670" t="s">
        <v>795</v>
      </c>
      <c r="P6" s="671" t="s">
        <v>795</v>
      </c>
      <c r="Q6" s="202" t="s">
        <v>43</v>
      </c>
      <c r="R6" s="114"/>
      <c r="S6" s="1611"/>
    </row>
    <row r="7" spans="1:20" s="15" customFormat="1" ht="17.100000000000001" customHeight="1">
      <c r="A7" s="1"/>
      <c r="B7" s="218" t="s">
        <v>22</v>
      </c>
      <c r="C7" s="290"/>
      <c r="D7" s="282"/>
      <c r="E7" s="282"/>
      <c r="F7" s="220"/>
      <c r="G7" s="291"/>
      <c r="H7" s="291"/>
      <c r="I7" s="291"/>
      <c r="J7" s="292"/>
      <c r="K7" s="1628" t="s">
        <v>137</v>
      </c>
      <c r="L7" s="1629"/>
      <c r="M7" s="225" t="s">
        <v>49</v>
      </c>
      <c r="N7" s="283"/>
      <c r="O7" s="1626" t="s">
        <v>796</v>
      </c>
      <c r="P7" s="1627"/>
      <c r="Q7" s="223" t="s">
        <v>133</v>
      </c>
      <c r="R7" s="283"/>
      <c r="S7" s="1612"/>
    </row>
    <row r="8" spans="1:20" s="15" customFormat="1" ht="17.100000000000001" customHeight="1">
      <c r="A8" s="1"/>
      <c r="B8" s="204" t="s">
        <v>18</v>
      </c>
      <c r="C8" s="209"/>
      <c r="D8" s="207"/>
      <c r="E8" s="207"/>
      <c r="F8" s="294"/>
      <c r="G8" s="295"/>
      <c r="H8" s="295"/>
      <c r="I8" s="295"/>
      <c r="J8" s="296"/>
      <c r="K8" s="235">
        <f>COUNTA(K15:K16)</f>
        <v>1</v>
      </c>
      <c r="L8" s="207">
        <f>COUNTA(L15:L16)</f>
        <v>1</v>
      </c>
      <c r="M8" s="239"/>
      <c r="N8" s="208">
        <f>COUNTA(N15:N16)</f>
        <v>1</v>
      </c>
      <c r="O8" s="670"/>
      <c r="P8" s="671"/>
      <c r="Q8" s="235"/>
      <c r="R8" s="208">
        <f>COUNTA(R15:R16)</f>
        <v>1</v>
      </c>
      <c r="S8" s="116"/>
    </row>
    <row r="9" spans="1:20" s="15" customFormat="1" ht="17.100000000000001" customHeight="1">
      <c r="A9" s="1"/>
      <c r="B9" s="204" t="s">
        <v>19</v>
      </c>
      <c r="C9" s="209"/>
      <c r="D9" s="207"/>
      <c r="E9" s="207"/>
      <c r="F9" s="294"/>
      <c r="G9" s="295"/>
      <c r="H9" s="295"/>
      <c r="I9" s="295"/>
      <c r="J9" s="296"/>
      <c r="K9" s="235">
        <f>COUNTIF(K15:K16,"&gt;1000")</f>
        <v>0</v>
      </c>
      <c r="L9" s="207">
        <f>COUNTIF(L15:L16,"&lt;500")</f>
        <v>1</v>
      </c>
      <c r="M9" s="239"/>
      <c r="N9" s="208">
        <f>COUNTIF(N15:N16,"有")</f>
        <v>0</v>
      </c>
      <c r="O9" s="670"/>
      <c r="P9" s="671"/>
      <c r="Q9" s="235"/>
      <c r="R9" s="208">
        <f>COUNTIF(R15:R16,"有")</f>
        <v>0</v>
      </c>
      <c r="S9" s="116"/>
    </row>
    <row r="10" spans="1:20" s="15" customFormat="1" ht="17.100000000000001" customHeight="1">
      <c r="A10" s="1"/>
      <c r="B10" s="204" t="s">
        <v>135</v>
      </c>
      <c r="C10" s="209"/>
      <c r="D10" s="207"/>
      <c r="E10" s="207"/>
      <c r="F10" s="294"/>
      <c r="G10" s="295"/>
      <c r="H10" s="295"/>
      <c r="I10" s="295"/>
      <c r="J10" s="296"/>
      <c r="K10" s="235">
        <f>K9/K8*100</f>
        <v>0</v>
      </c>
      <c r="L10" s="211">
        <f>L9/L8*100</f>
        <v>100</v>
      </c>
      <c r="M10" s="239"/>
      <c r="N10" s="269">
        <f>N9/N8*100</f>
        <v>0</v>
      </c>
      <c r="O10" s="672"/>
      <c r="P10" s="673"/>
      <c r="Q10" s="235"/>
      <c r="R10" s="269">
        <f>R9/R8*100</f>
        <v>0</v>
      </c>
      <c r="S10" s="116"/>
    </row>
    <row r="11" spans="1:20" s="15" customFormat="1" ht="17.100000000000001" customHeight="1">
      <c r="A11" s="1"/>
      <c r="B11" s="204" t="s">
        <v>44</v>
      </c>
      <c r="C11" s="209"/>
      <c r="D11" s="207"/>
      <c r="E11" s="207"/>
      <c r="F11" s="294"/>
      <c r="G11" s="295"/>
      <c r="H11" s="295"/>
      <c r="I11" s="295"/>
      <c r="J11" s="296"/>
      <c r="K11" s="299">
        <f t="shared" ref="K11:R11" si="0">MAX(K15:K16)</f>
        <v>0</v>
      </c>
      <c r="L11" s="300">
        <f t="shared" si="0"/>
        <v>0</v>
      </c>
      <c r="M11" s="300" t="e">
        <f t="shared" si="0"/>
        <v>#DIV/0!</v>
      </c>
      <c r="N11" s="302">
        <f t="shared" si="0"/>
        <v>0</v>
      </c>
      <c r="O11" s="674"/>
      <c r="P11" s="675"/>
      <c r="Q11" s="299">
        <f t="shared" si="0"/>
        <v>0</v>
      </c>
      <c r="R11" s="302">
        <f t="shared" si="0"/>
        <v>0</v>
      </c>
      <c r="S11" s="116"/>
    </row>
    <row r="12" spans="1:20" s="15" customFormat="1" ht="17.100000000000001" customHeight="1" thickBot="1">
      <c r="A12" s="1"/>
      <c r="B12" s="304" t="s">
        <v>45</v>
      </c>
      <c r="C12" s="305"/>
      <c r="D12" s="267"/>
      <c r="E12" s="267"/>
      <c r="F12" s="306"/>
      <c r="G12" s="307"/>
      <c r="H12" s="307"/>
      <c r="I12" s="307"/>
      <c r="J12" s="308"/>
      <c r="K12" s="272">
        <f t="shared" ref="K12:R12" si="1">MIN(K15:K16)</f>
        <v>0</v>
      </c>
      <c r="L12" s="279">
        <f t="shared" si="1"/>
        <v>0</v>
      </c>
      <c r="M12" s="279" t="e">
        <f t="shared" si="1"/>
        <v>#DIV/0!</v>
      </c>
      <c r="N12" s="280">
        <f t="shared" si="1"/>
        <v>0</v>
      </c>
      <c r="O12" s="676"/>
      <c r="P12" s="677"/>
      <c r="Q12" s="251">
        <f t="shared" si="1"/>
        <v>0</v>
      </c>
      <c r="R12" s="257">
        <f t="shared" si="1"/>
        <v>0</v>
      </c>
      <c r="S12" s="129"/>
    </row>
    <row r="13" spans="1:20" s="47" customFormat="1" ht="17.100000000000001" customHeight="1" thickBot="1">
      <c r="A13" s="57"/>
      <c r="B13" s="138" t="s">
        <v>543</v>
      </c>
      <c r="C13" s="173">
        <v>45127</v>
      </c>
      <c r="D13" s="174">
        <v>0.45833333333333331</v>
      </c>
      <c r="E13" s="130" t="s">
        <v>26</v>
      </c>
      <c r="F13" s="142" t="s">
        <v>192</v>
      </c>
      <c r="G13" s="131">
        <v>400</v>
      </c>
      <c r="H13" s="131" t="s">
        <v>52</v>
      </c>
      <c r="I13" s="131" t="s">
        <v>129</v>
      </c>
      <c r="J13" s="133" t="s">
        <v>80</v>
      </c>
      <c r="K13" s="162">
        <v>610</v>
      </c>
      <c r="L13" s="130">
        <v>320</v>
      </c>
      <c r="M13" s="130">
        <f>ROUND((K13/L13),1)</f>
        <v>1.9</v>
      </c>
      <c r="N13" s="133" t="s">
        <v>52</v>
      </c>
      <c r="O13" s="678">
        <v>500</v>
      </c>
      <c r="P13" s="679">
        <v>100</v>
      </c>
      <c r="Q13" s="162">
        <v>400</v>
      </c>
      <c r="R13" s="133" t="s">
        <v>52</v>
      </c>
      <c r="S13" s="134" t="s">
        <v>182</v>
      </c>
      <c r="T13" s="76"/>
    </row>
    <row r="14" spans="1:20" s="47" customFormat="1" ht="17.100000000000001" customHeight="1">
      <c r="A14" s="57"/>
      <c r="B14" s="599" t="s">
        <v>786</v>
      </c>
      <c r="C14" s="533"/>
      <c r="D14" s="588"/>
      <c r="E14" s="534"/>
      <c r="F14" s="600"/>
      <c r="G14" s="578"/>
      <c r="H14" s="578"/>
      <c r="I14" s="578"/>
      <c r="J14" s="579"/>
      <c r="K14" s="601"/>
      <c r="L14" s="602"/>
      <c r="M14" s="534"/>
      <c r="N14" s="579"/>
      <c r="O14" s="680"/>
      <c r="P14" s="681"/>
      <c r="Q14" s="601"/>
      <c r="R14" s="579"/>
      <c r="S14" s="604"/>
      <c r="T14" s="76"/>
    </row>
    <row r="15" spans="1:20" s="47" customFormat="1" ht="17.100000000000001" customHeight="1">
      <c r="A15" s="57"/>
      <c r="B15" s="596" t="str">
        <f>'調査票（照度PC）①'!D5</f>
        <v/>
      </c>
      <c r="C15" s="177" t="str">
        <f>IF('調査票（照度PC）①'!D7="","",'調査票（照度PC）①'!D7)</f>
        <v/>
      </c>
      <c r="D15" s="178" t="str">
        <f>IF('調査票（照度PC）①'!S7="","",'調査票（照度PC）①'!S7)</f>
        <v/>
      </c>
      <c r="E15" s="73" t="str">
        <f>IF('調査票（照度PC）①'!AA7="","",'調査票（照度PC）①'!AA7)</f>
        <v/>
      </c>
      <c r="F15" s="73" t="str">
        <f>IF('調査票（照度PC）①'!D9="","",'調査票（照度PC）①'!D9)</f>
        <v/>
      </c>
      <c r="G15" s="73" t="str">
        <f>IF('調査票（照度PC）①'!D11="","",'調査票（照度PC）①'!D11)</f>
        <v/>
      </c>
      <c r="H15" s="73" t="str">
        <f>IF('調査票（照度PC）①'!D12="","",'調査票（照度PC）①'!D12)</f>
        <v/>
      </c>
      <c r="I15" s="73" t="str">
        <f>IF('調査票（照度PC）①'!D13="","",'調査票（照度PC）①'!D13)</f>
        <v/>
      </c>
      <c r="J15" s="74" t="str">
        <f>IF('調査票（照度PC）①'!U15="","",'調査票（照度PC）①'!U15)</f>
        <v/>
      </c>
      <c r="K15" s="75">
        <f>IF('調査票（照度PC）①'!G29="","",'調査票（照度PC）①'!G29)</f>
        <v>0</v>
      </c>
      <c r="L15" s="73">
        <f>IF('調査票（照度PC）①'!O29="","",'調査票（照度PC）①'!O29)</f>
        <v>0</v>
      </c>
      <c r="M15" s="73" t="e">
        <f>IF('調査票（照度PC）①'!Y29="","",'調査票（照度PC）①'!Y29)</f>
        <v>#DIV/0!</v>
      </c>
      <c r="N15" s="74" t="str">
        <f>IF('調査票（照度PC）①'!X30="","",'調査票（照度PC）①'!X30)</f>
        <v/>
      </c>
      <c r="O15" s="682">
        <f>MAX('調査票（照度PC）①'!F19:I19,'調査票（照度PC）①'!L19:O19,'調査票（照度PC）①'!R19:U19,'調査票（照度PC）①'!F22:I22,'調査票（照度PC）①'!L22:O22,'調査票（照度PC）①'!R22:U22,'調査票（照度PC）①'!F25:I25,'調査票（照度PC）①'!L25:O25,'調査票（照度PC）①'!R25:U25)</f>
        <v>0</v>
      </c>
      <c r="P15" s="683">
        <f>MIN('調査票（照度PC）①'!F19:I19,'調査票（照度PC）①'!L19:O19,'調査票（照度PC）①'!R19:U19,'調査票（照度PC）①'!F22:I22,'調査票（照度PC）①'!L22:O22,'調査票（照度PC）①'!R22:U22,'調査票（照度PC）①'!F25:I25,'調査票（照度PC）①'!L25:O25,'調査票（照度PC）①'!R25:U25)</f>
        <v>0</v>
      </c>
      <c r="Q15" s="75" t="str">
        <f>IF('調査票（照度PC）①'!G31="","",'調査票（照度PC）①'!G31)</f>
        <v/>
      </c>
      <c r="R15" s="74" t="str">
        <f>IF('調査票（照度PC）①'!X32="","",'調査票（照度PC）①'!X32)</f>
        <v/>
      </c>
      <c r="S15" s="621">
        <f>'調査票（照度PC）①'!A34</f>
        <v>0</v>
      </c>
      <c r="T15" s="76"/>
    </row>
    <row r="16" spans="1:20" ht="17.100000000000001" customHeight="1" thickBot="1">
      <c r="B16" s="108"/>
      <c r="C16" s="179"/>
      <c r="D16" s="180"/>
      <c r="E16" s="92"/>
      <c r="F16" s="85"/>
      <c r="G16" s="123"/>
      <c r="H16" s="123"/>
      <c r="I16" s="123"/>
      <c r="J16" s="127"/>
      <c r="K16" s="125"/>
      <c r="L16" s="126"/>
      <c r="M16" s="92"/>
      <c r="N16" s="127"/>
      <c r="O16" s="684"/>
      <c r="P16" s="685"/>
      <c r="Q16" s="125"/>
      <c r="R16" s="127"/>
      <c r="S16" s="119"/>
    </row>
    <row r="17" ht="17.100000000000001" customHeight="1"/>
    <row r="18" ht="17.100000000000001" customHeight="1"/>
    <row r="19" ht="17.100000000000001" customHeight="1"/>
    <row r="20" ht="17.100000000000001" customHeight="1"/>
    <row r="21" ht="17.100000000000001" customHeight="1"/>
    <row r="22" ht="17.100000000000001" customHeight="1"/>
    <row r="23" ht="17.100000000000001" customHeight="1"/>
    <row r="24" ht="17.100000000000001" customHeight="1"/>
    <row r="25" ht="17.100000000000001" customHeight="1"/>
    <row r="26" ht="17.100000000000001" customHeight="1"/>
    <row r="27" ht="17.100000000000001" customHeight="1"/>
    <row r="28" ht="17.100000000000001" customHeight="1"/>
    <row r="29" ht="17.100000000000001" customHeight="1"/>
    <row r="30" ht="17.100000000000001" customHeight="1"/>
    <row r="31" ht="17.100000000000001" customHeight="1"/>
    <row r="32" ht="17.100000000000001" customHeight="1"/>
  </sheetData>
  <mergeCells count="24">
    <mergeCell ref="O7:P7"/>
    <mergeCell ref="H3:H6"/>
    <mergeCell ref="S3:S7"/>
    <mergeCell ref="K7:L7"/>
    <mergeCell ref="I3:I6"/>
    <mergeCell ref="J3:J6"/>
    <mergeCell ref="K3:N3"/>
    <mergeCell ref="Q3:R3"/>
    <mergeCell ref="K4:K5"/>
    <mergeCell ref="L4:L5"/>
    <mergeCell ref="M4:M6"/>
    <mergeCell ref="N4:N5"/>
    <mergeCell ref="Q4:Q5"/>
    <mergeCell ref="R4:R5"/>
    <mergeCell ref="O3:P3"/>
    <mergeCell ref="O4:O5"/>
    <mergeCell ref="P4:P5"/>
    <mergeCell ref="B3:B6"/>
    <mergeCell ref="C3:D4"/>
    <mergeCell ref="E3:E6"/>
    <mergeCell ref="F3:F6"/>
    <mergeCell ref="G3:G5"/>
    <mergeCell ref="C5:C6"/>
    <mergeCell ref="D5:D6"/>
  </mergeCells>
  <phoneticPr fontId="1"/>
  <dataValidations count="4">
    <dataValidation type="list" allowBlank="1" showInputMessage="1" showErrorMessage="1" sqref="J13">
      <formula1>"適,不適"</formula1>
    </dataValidation>
    <dataValidation type="list" allowBlank="1" showInputMessage="1" showErrorMessage="1" sqref="I13">
      <formula1>"無,有(全開),有(一部開),有(全閉)"</formula1>
    </dataValidation>
    <dataValidation type="list" allowBlank="1" showInputMessage="1" showErrorMessage="1" sqref="E13">
      <formula1>"晴,曇,雨,雪,ー"</formula1>
    </dataValidation>
    <dataValidation type="list" allowBlank="1" showInputMessage="1" showErrorMessage="1" sqref="R13 H13 N13">
      <formula1>"有,無"</formula1>
    </dataValidation>
  </dataValidations>
  <printOptions horizontalCentered="1"/>
  <pageMargins left="0.19685039370078741" right="0.19685039370078741" top="0.39370078740157483" bottom="0.59055118110236227" header="0.31496062992125984" footer="0.31496062992125984"/>
  <pageSetup paperSize="9" scale="70" fitToWidth="0" fitToHeight="0" pageOrder="overThenDown" orientation="landscape" r:id="rId1"/>
  <headerFooter>
    <oddFooter>&amp;C&amp;"ＭＳ ゴシック,標準"&amp;9県立採光・照明　&amp;P/&amp;N&amp;R&amp;"ＭＳ ゴシック,標準"&amp;9一般社団法人長野県薬剤師会</odd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sheetPr>
  <dimension ref="A1:T32"/>
  <sheetViews>
    <sheetView zoomScale="125" zoomScaleNormal="125" zoomScaleSheetLayoutView="100" workbookViewId="0">
      <pane xSplit="2" ySplit="13" topLeftCell="C14" activePane="bottomRight" state="frozen"/>
      <selection pane="topRight"/>
      <selection pane="bottomLeft"/>
      <selection pane="bottomRight" activeCell="B1" sqref="B1"/>
    </sheetView>
  </sheetViews>
  <sheetFormatPr defaultRowHeight="13.5"/>
  <cols>
    <col min="1" max="1" width="2.625" style="1" customWidth="1"/>
    <col min="2" max="2" width="20" style="50" bestFit="1" customWidth="1"/>
    <col min="3" max="3" width="8.875" style="51" customWidth="1"/>
    <col min="4" max="4" width="7.625" style="51" customWidth="1"/>
    <col min="5" max="5" width="4.5" style="51" bestFit="1" customWidth="1"/>
    <col min="6" max="6" width="10.625" style="62" bestFit="1" customWidth="1"/>
    <col min="7" max="8" width="6.625" style="63" customWidth="1"/>
    <col min="9" max="9" width="9.625" style="63" customWidth="1"/>
    <col min="10" max="10" width="6.625" style="63" customWidth="1"/>
    <col min="11" max="12" width="6.625" style="64" customWidth="1"/>
    <col min="13" max="13" width="6.625" style="65" customWidth="1"/>
    <col min="14" max="16" width="6.625" style="51" customWidth="1"/>
    <col min="17" max="17" width="6.625" style="64" customWidth="1"/>
    <col min="18" max="18" width="6.625" style="51" customWidth="1"/>
    <col min="19" max="19" width="41.125" style="14" bestFit="1" customWidth="1"/>
    <col min="20" max="16384" width="9" style="55"/>
  </cols>
  <sheetData>
    <row r="1" spans="1:20" s="15" customFormat="1" ht="17.25">
      <c r="A1" s="1"/>
      <c r="B1" s="21" t="s">
        <v>819</v>
      </c>
      <c r="E1" s="10"/>
      <c r="F1" s="3"/>
      <c r="G1" s="18"/>
      <c r="H1" s="18"/>
      <c r="I1" s="18"/>
      <c r="J1" s="18"/>
      <c r="K1" s="56"/>
      <c r="L1" s="56"/>
      <c r="M1" s="49"/>
      <c r="N1" s="10"/>
      <c r="O1" s="10"/>
      <c r="P1" s="10"/>
      <c r="Q1" s="56"/>
      <c r="R1" s="10"/>
      <c r="S1" s="14"/>
    </row>
    <row r="2" spans="1:20" s="10" customFormat="1" ht="12" thickBot="1">
      <c r="A2" s="1"/>
      <c r="F2" s="11"/>
      <c r="G2" s="18"/>
      <c r="H2" s="18"/>
      <c r="I2" s="18"/>
      <c r="J2" s="18"/>
      <c r="K2" s="11"/>
      <c r="L2" s="11"/>
      <c r="M2" s="49"/>
      <c r="Q2" s="11"/>
      <c r="S2" s="13"/>
    </row>
    <row r="3" spans="1:20" s="15" customFormat="1" ht="17.100000000000001" customHeight="1">
      <c r="A3" s="1"/>
      <c r="B3" s="1475" t="s">
        <v>0</v>
      </c>
      <c r="C3" s="1618" t="s">
        <v>90</v>
      </c>
      <c r="D3" s="1619"/>
      <c r="E3" s="1570" t="s">
        <v>5</v>
      </c>
      <c r="F3" s="1478" t="s">
        <v>122</v>
      </c>
      <c r="G3" s="1597" t="s">
        <v>123</v>
      </c>
      <c r="H3" s="1597" t="s">
        <v>125</v>
      </c>
      <c r="I3" s="1597" t="s">
        <v>126</v>
      </c>
      <c r="J3" s="1525" t="s">
        <v>73</v>
      </c>
      <c r="K3" s="1461" t="s">
        <v>136</v>
      </c>
      <c r="L3" s="1607"/>
      <c r="M3" s="1607"/>
      <c r="N3" s="1608"/>
      <c r="O3" s="1630" t="s">
        <v>794</v>
      </c>
      <c r="P3" s="1631"/>
      <c r="Q3" s="1530" t="s">
        <v>184</v>
      </c>
      <c r="R3" s="1608"/>
      <c r="S3" s="1610" t="s">
        <v>95</v>
      </c>
    </row>
    <row r="4" spans="1:20" s="15" customFormat="1" ht="17.100000000000001" customHeight="1">
      <c r="A4" s="1"/>
      <c r="B4" s="1613"/>
      <c r="C4" s="1620"/>
      <c r="D4" s="1603"/>
      <c r="E4" s="1623"/>
      <c r="F4" s="1605"/>
      <c r="G4" s="1622"/>
      <c r="H4" s="1622"/>
      <c r="I4" s="1622"/>
      <c r="J4" s="1579"/>
      <c r="K4" s="1616" t="s">
        <v>127</v>
      </c>
      <c r="L4" s="1609" t="s">
        <v>128</v>
      </c>
      <c r="M4" s="1470" t="s">
        <v>33</v>
      </c>
      <c r="N4" s="1596" t="s">
        <v>48</v>
      </c>
      <c r="O4" s="1632" t="s">
        <v>127</v>
      </c>
      <c r="P4" s="1624" t="s">
        <v>128</v>
      </c>
      <c r="Q4" s="1602" t="s">
        <v>42</v>
      </c>
      <c r="R4" s="1596" t="s">
        <v>48</v>
      </c>
      <c r="S4" s="1611"/>
    </row>
    <row r="5" spans="1:20" s="15" customFormat="1" ht="17.100000000000001" customHeight="1">
      <c r="A5" s="1"/>
      <c r="B5" s="1613"/>
      <c r="C5" s="1621" t="s">
        <v>91</v>
      </c>
      <c r="D5" s="1458" t="s">
        <v>121</v>
      </c>
      <c r="E5" s="1623"/>
      <c r="F5" s="1605"/>
      <c r="G5" s="1622"/>
      <c r="H5" s="1622"/>
      <c r="I5" s="1622"/>
      <c r="J5" s="1579"/>
      <c r="K5" s="1617"/>
      <c r="L5" s="1606"/>
      <c r="M5" s="1605"/>
      <c r="N5" s="1604"/>
      <c r="O5" s="1633"/>
      <c r="P5" s="1625"/>
      <c r="Q5" s="1603"/>
      <c r="R5" s="1604"/>
      <c r="S5" s="1611"/>
    </row>
    <row r="6" spans="1:20" s="15" customFormat="1" ht="17.100000000000001" customHeight="1">
      <c r="A6" s="1"/>
      <c r="B6" s="1614"/>
      <c r="C6" s="1617"/>
      <c r="D6" s="1606"/>
      <c r="E6" s="1592"/>
      <c r="F6" s="1606"/>
      <c r="G6" s="201" t="s">
        <v>124</v>
      </c>
      <c r="H6" s="1575"/>
      <c r="I6" s="1575"/>
      <c r="J6" s="1580"/>
      <c r="K6" s="202" t="s">
        <v>43</v>
      </c>
      <c r="L6" s="59" t="s">
        <v>43</v>
      </c>
      <c r="M6" s="1606"/>
      <c r="N6" s="114"/>
      <c r="O6" s="670" t="s">
        <v>795</v>
      </c>
      <c r="P6" s="686" t="s">
        <v>795</v>
      </c>
      <c r="Q6" s="203" t="s">
        <v>43</v>
      </c>
      <c r="R6" s="114"/>
      <c r="S6" s="1611"/>
    </row>
    <row r="7" spans="1:20" s="15" customFormat="1" ht="17.100000000000001" customHeight="1">
      <c r="A7" s="1"/>
      <c r="B7" s="218" t="s">
        <v>22</v>
      </c>
      <c r="C7" s="290"/>
      <c r="D7" s="282"/>
      <c r="E7" s="282"/>
      <c r="F7" s="220"/>
      <c r="G7" s="291"/>
      <c r="H7" s="291"/>
      <c r="I7" s="291"/>
      <c r="J7" s="292"/>
      <c r="K7" s="1628" t="s">
        <v>137</v>
      </c>
      <c r="L7" s="1629"/>
      <c r="M7" s="225" t="s">
        <v>49</v>
      </c>
      <c r="N7" s="283"/>
      <c r="O7" s="1626" t="s">
        <v>796</v>
      </c>
      <c r="P7" s="1627"/>
      <c r="Q7" s="293" t="s">
        <v>133</v>
      </c>
      <c r="R7" s="283"/>
      <c r="S7" s="1612"/>
    </row>
    <row r="8" spans="1:20" s="15" customFormat="1" ht="17.100000000000001" customHeight="1">
      <c r="A8" s="1"/>
      <c r="B8" s="204" t="s">
        <v>18</v>
      </c>
      <c r="C8" s="209"/>
      <c r="D8" s="207"/>
      <c r="E8" s="207"/>
      <c r="F8" s="294"/>
      <c r="G8" s="295"/>
      <c r="H8" s="295"/>
      <c r="I8" s="295"/>
      <c r="J8" s="296"/>
      <c r="K8" s="235">
        <f>COUNTA(K15:K16)</f>
        <v>1</v>
      </c>
      <c r="L8" s="207">
        <f>COUNTA(L15:L16)</f>
        <v>1</v>
      </c>
      <c r="M8" s="239"/>
      <c r="N8" s="208">
        <f>COUNTA(N15:N16)</f>
        <v>1</v>
      </c>
      <c r="O8" s="670"/>
      <c r="P8" s="686"/>
      <c r="Q8" s="263"/>
      <c r="R8" s="208">
        <f>COUNTA(R15:R16)</f>
        <v>1</v>
      </c>
      <c r="S8" s="116"/>
    </row>
    <row r="9" spans="1:20" s="15" customFormat="1" ht="17.100000000000001" customHeight="1">
      <c r="A9" s="1"/>
      <c r="B9" s="204" t="s">
        <v>19</v>
      </c>
      <c r="C9" s="209"/>
      <c r="D9" s="207"/>
      <c r="E9" s="207"/>
      <c r="F9" s="294"/>
      <c r="G9" s="295"/>
      <c r="H9" s="295"/>
      <c r="I9" s="295"/>
      <c r="J9" s="296"/>
      <c r="K9" s="235">
        <f>COUNTIF(K15:K16,"&gt;1000")</f>
        <v>0</v>
      </c>
      <c r="L9" s="207">
        <f>COUNTIF(L15:L16,"&lt;500")</f>
        <v>1</v>
      </c>
      <c r="M9" s="239"/>
      <c r="N9" s="208">
        <f>COUNTIF(N15:N16,"有")</f>
        <v>0</v>
      </c>
      <c r="O9" s="670"/>
      <c r="P9" s="686"/>
      <c r="Q9" s="263"/>
      <c r="R9" s="208">
        <f>COUNTIF(R15:R16,"有")</f>
        <v>0</v>
      </c>
      <c r="S9" s="116"/>
    </row>
    <row r="10" spans="1:20" s="15" customFormat="1" ht="17.100000000000001" customHeight="1">
      <c r="A10" s="1"/>
      <c r="B10" s="204" t="s">
        <v>135</v>
      </c>
      <c r="C10" s="209"/>
      <c r="D10" s="207"/>
      <c r="E10" s="207"/>
      <c r="F10" s="294"/>
      <c r="G10" s="295"/>
      <c r="H10" s="295"/>
      <c r="I10" s="295"/>
      <c r="J10" s="296"/>
      <c r="K10" s="235">
        <f>K9/K8*100</f>
        <v>0</v>
      </c>
      <c r="L10" s="211">
        <f>L9/L8*100</f>
        <v>100</v>
      </c>
      <c r="M10" s="239"/>
      <c r="N10" s="269">
        <f>N9/N8*100</f>
        <v>0</v>
      </c>
      <c r="O10" s="672"/>
      <c r="P10" s="687"/>
      <c r="Q10" s="263"/>
      <c r="R10" s="269">
        <f>R9/R8*100</f>
        <v>0</v>
      </c>
      <c r="S10" s="116"/>
    </row>
    <row r="11" spans="1:20" s="15" customFormat="1" ht="17.100000000000001" customHeight="1">
      <c r="A11" s="1"/>
      <c r="B11" s="204" t="s">
        <v>44</v>
      </c>
      <c r="C11" s="209"/>
      <c r="D11" s="207"/>
      <c r="E11" s="207"/>
      <c r="F11" s="294"/>
      <c r="G11" s="295"/>
      <c r="H11" s="295"/>
      <c r="I11" s="295"/>
      <c r="J11" s="296"/>
      <c r="K11" s="299">
        <f t="shared" ref="K11:R11" si="0">MAX(K15:K16)</f>
        <v>0</v>
      </c>
      <c r="L11" s="300">
        <f t="shared" si="0"/>
        <v>0</v>
      </c>
      <c r="M11" s="300" t="e">
        <f t="shared" si="0"/>
        <v>#DIV/0!</v>
      </c>
      <c r="N11" s="302">
        <f t="shared" si="0"/>
        <v>0</v>
      </c>
      <c r="O11" s="674"/>
      <c r="P11" s="688"/>
      <c r="Q11" s="303">
        <f t="shared" si="0"/>
        <v>0</v>
      </c>
      <c r="R11" s="302">
        <f t="shared" si="0"/>
        <v>0</v>
      </c>
      <c r="S11" s="116"/>
    </row>
    <row r="12" spans="1:20" s="15" customFormat="1" ht="17.100000000000001" customHeight="1" thickBot="1">
      <c r="A12" s="1"/>
      <c r="B12" s="304" t="s">
        <v>45</v>
      </c>
      <c r="C12" s="305"/>
      <c r="D12" s="267"/>
      <c r="E12" s="267"/>
      <c r="F12" s="306"/>
      <c r="G12" s="307"/>
      <c r="H12" s="307"/>
      <c r="I12" s="307"/>
      <c r="J12" s="308"/>
      <c r="K12" s="272">
        <f t="shared" ref="K12:R12" si="1">MIN(K15:K16)</f>
        <v>0</v>
      </c>
      <c r="L12" s="279">
        <f t="shared" si="1"/>
        <v>0</v>
      </c>
      <c r="M12" s="279" t="e">
        <f t="shared" si="1"/>
        <v>#DIV/0!</v>
      </c>
      <c r="N12" s="280">
        <f t="shared" si="1"/>
        <v>0</v>
      </c>
      <c r="O12" s="676"/>
      <c r="P12" s="689"/>
      <c r="Q12" s="277">
        <f t="shared" si="1"/>
        <v>0</v>
      </c>
      <c r="R12" s="280">
        <f t="shared" si="1"/>
        <v>0</v>
      </c>
      <c r="S12" s="129"/>
    </row>
    <row r="13" spans="1:20" s="47" customFormat="1" ht="17.100000000000001" customHeight="1" thickBot="1">
      <c r="A13" s="57"/>
      <c r="B13" s="138" t="s">
        <v>543</v>
      </c>
      <c r="C13" s="173">
        <v>45127</v>
      </c>
      <c r="D13" s="174">
        <v>0.45833333333333331</v>
      </c>
      <c r="E13" s="130" t="s">
        <v>26</v>
      </c>
      <c r="F13" s="142" t="s">
        <v>192</v>
      </c>
      <c r="G13" s="131">
        <v>400</v>
      </c>
      <c r="H13" s="131" t="s">
        <v>52</v>
      </c>
      <c r="I13" s="131" t="s">
        <v>129</v>
      </c>
      <c r="J13" s="133" t="s">
        <v>80</v>
      </c>
      <c r="K13" s="162">
        <v>610</v>
      </c>
      <c r="L13" s="130">
        <v>320</v>
      </c>
      <c r="M13" s="130">
        <f>ROUND((K13/L13),1)</f>
        <v>1.9</v>
      </c>
      <c r="N13" s="133" t="s">
        <v>52</v>
      </c>
      <c r="O13" s="678">
        <v>500</v>
      </c>
      <c r="P13" s="690">
        <v>100</v>
      </c>
      <c r="Q13" s="349">
        <v>400</v>
      </c>
      <c r="R13" s="133" t="s">
        <v>52</v>
      </c>
      <c r="S13" s="134" t="s">
        <v>182</v>
      </c>
      <c r="T13" s="76"/>
    </row>
    <row r="14" spans="1:20" s="47" customFormat="1" ht="17.100000000000001" customHeight="1">
      <c r="A14" s="57"/>
      <c r="B14" s="599" t="s">
        <v>786</v>
      </c>
      <c r="C14" s="533"/>
      <c r="D14" s="588"/>
      <c r="E14" s="534"/>
      <c r="F14" s="600"/>
      <c r="G14" s="578"/>
      <c r="H14" s="578"/>
      <c r="I14" s="578"/>
      <c r="J14" s="579"/>
      <c r="K14" s="601"/>
      <c r="L14" s="602"/>
      <c r="M14" s="534"/>
      <c r="N14" s="579"/>
      <c r="O14" s="680"/>
      <c r="P14" s="691"/>
      <c r="Q14" s="603"/>
      <c r="R14" s="579"/>
      <c r="S14" s="604"/>
      <c r="T14" s="76"/>
    </row>
    <row r="15" spans="1:20" s="47" customFormat="1" ht="17.100000000000001" customHeight="1">
      <c r="A15" s="57"/>
      <c r="B15" s="596" t="str">
        <f>'調査票（照度PC）②'!D5</f>
        <v/>
      </c>
      <c r="C15" s="177" t="str">
        <f>IF('調査票（照度PC）②'!D7="","",'調査票（照度PC）②'!D7)</f>
        <v/>
      </c>
      <c r="D15" s="178" t="str">
        <f>IF('調査票（照度PC）②'!S7="","",'調査票（照度PC）②'!S7)</f>
        <v/>
      </c>
      <c r="E15" s="73" t="str">
        <f>IF('調査票（照度PC）②'!AA7="","",'調査票（照度PC）②'!AA7)</f>
        <v/>
      </c>
      <c r="F15" s="73" t="str">
        <f>IF('調査票（照度PC）②'!D9="","",'調査票（照度PC）②'!D9)</f>
        <v/>
      </c>
      <c r="G15" s="73" t="str">
        <f>IF('調査票（照度PC）②'!D11="","",'調査票（照度PC）②'!D11)</f>
        <v/>
      </c>
      <c r="H15" s="73" t="str">
        <f>IF('調査票（照度PC）②'!D12="","",'調査票（照度PC）②'!D12)</f>
        <v/>
      </c>
      <c r="I15" s="73" t="str">
        <f>IF('調査票（照度PC）②'!D13="","",'調査票（照度PC）②'!D13)</f>
        <v/>
      </c>
      <c r="J15" s="74" t="str">
        <f>IF('調査票（照度PC）②'!U15="","",'調査票（照度PC）②'!U15)</f>
        <v/>
      </c>
      <c r="K15" s="75">
        <f>IF('調査票（照度PC）②'!G29="","",'調査票（照度PC）②'!G29)</f>
        <v>0</v>
      </c>
      <c r="L15" s="73">
        <f>IF('調査票（照度PC）②'!O29="","",'調査票（照度PC）②'!O29)</f>
        <v>0</v>
      </c>
      <c r="M15" s="73" t="e">
        <f>IF('調査票（照度PC）②'!Y29="","",'調査票（照度PC）②'!Y29)</f>
        <v>#DIV/0!</v>
      </c>
      <c r="N15" s="74" t="str">
        <f>IF('調査票（照度PC）②'!X30="","",'調査票（照度PC）②'!X30)</f>
        <v/>
      </c>
      <c r="O15" s="682">
        <f>MAX('調査票（照度PC）②'!F19:I19,'調査票（照度PC）②'!L19:O19,'調査票（照度PC）②'!R19:U19,'調査票（照度PC）②'!F22:I22,'調査票（照度PC）②'!L22:O22,'調査票（照度PC）②'!R22:U22,'調査票（照度PC）②'!F25:I25,'調査票（照度PC）②'!L25:O25,'調査票（照度PC）②'!R25:U25)</f>
        <v>0</v>
      </c>
      <c r="P15" s="692">
        <f>MIN('調査票（照度PC）②'!F19:I19,'調査票（照度PC）②'!L19:O19,'調査票（照度PC）②'!R19:U19,'調査票（照度PC）②'!F22:I22,'調査票（照度PC）②'!L22:O22,'調査票（照度PC）②'!R22:U22,'調査票（照度PC）②'!F25:I25,'調査票（照度PC）②'!L25:O25,'調査票（照度PC）②'!R25:U25)</f>
        <v>0</v>
      </c>
      <c r="Q15" s="350" t="str">
        <f>IF('調査票（照度PC）②'!G31="","",'調査票（照度PC）②'!G31)</f>
        <v/>
      </c>
      <c r="R15" s="74" t="str">
        <f>IF('調査票（照度PC）②'!X32="","",'調査票（照度PC）②'!X32)</f>
        <v/>
      </c>
      <c r="S15" s="621">
        <f>'調査票（照度PC）②'!A34</f>
        <v>0</v>
      </c>
      <c r="T15" s="76"/>
    </row>
    <row r="16" spans="1:20" ht="17.100000000000001" customHeight="1" thickBot="1">
      <c r="B16" s="108"/>
      <c r="C16" s="179"/>
      <c r="D16" s="180"/>
      <c r="E16" s="92"/>
      <c r="F16" s="85"/>
      <c r="G16" s="123"/>
      <c r="H16" s="123"/>
      <c r="I16" s="123"/>
      <c r="J16" s="127"/>
      <c r="K16" s="125"/>
      <c r="L16" s="126"/>
      <c r="M16" s="92"/>
      <c r="N16" s="127"/>
      <c r="O16" s="684"/>
      <c r="P16" s="693"/>
      <c r="Q16" s="128"/>
      <c r="R16" s="127"/>
      <c r="S16" s="119"/>
    </row>
    <row r="17" spans="2:20" ht="17.100000000000001" customHeight="1"/>
    <row r="18" spans="2:20" ht="17.100000000000001" customHeight="1"/>
    <row r="19" spans="2:20" ht="17.100000000000001" customHeight="1"/>
    <row r="20" spans="2:20" ht="17.100000000000001" customHeight="1"/>
    <row r="21" spans="2:20" ht="17.100000000000001" customHeight="1"/>
    <row r="22" spans="2:20" ht="17.100000000000001" customHeight="1"/>
    <row r="23" spans="2:20" ht="17.100000000000001" customHeight="1"/>
    <row r="24" spans="2:20" ht="17.100000000000001" customHeight="1"/>
    <row r="25" spans="2:20" ht="17.100000000000001" customHeight="1"/>
    <row r="26" spans="2:20" ht="17.100000000000001" customHeight="1"/>
    <row r="27" spans="2:20" ht="17.100000000000001" customHeight="1"/>
    <row r="28" spans="2:20" s="1" customFormat="1" ht="17.100000000000001" customHeight="1">
      <c r="B28" s="50"/>
      <c r="C28" s="51"/>
      <c r="D28" s="51"/>
      <c r="E28" s="51"/>
      <c r="F28" s="62"/>
      <c r="G28" s="63"/>
      <c r="H28" s="63"/>
      <c r="I28" s="63"/>
      <c r="J28" s="63"/>
      <c r="K28" s="64"/>
      <c r="L28" s="64"/>
      <c r="M28" s="65"/>
      <c r="N28" s="51"/>
      <c r="O28" s="51"/>
      <c r="P28" s="51"/>
      <c r="Q28" s="64"/>
      <c r="R28" s="51"/>
      <c r="S28" s="14"/>
      <c r="T28" s="55"/>
    </row>
    <row r="29" spans="2:20" s="1" customFormat="1" ht="17.100000000000001" customHeight="1">
      <c r="B29" s="50"/>
      <c r="C29" s="51"/>
      <c r="D29" s="51"/>
      <c r="E29" s="51"/>
      <c r="F29" s="62"/>
      <c r="G29" s="63"/>
      <c r="H29" s="63"/>
      <c r="I29" s="63"/>
      <c r="J29" s="63"/>
      <c r="K29" s="64"/>
      <c r="L29" s="64"/>
      <c r="M29" s="65"/>
      <c r="N29" s="51"/>
      <c r="O29" s="51"/>
      <c r="P29" s="51"/>
      <c r="Q29" s="64"/>
      <c r="R29" s="51"/>
      <c r="S29" s="14"/>
      <c r="T29" s="55"/>
    </row>
    <row r="30" spans="2:20" s="1" customFormat="1" ht="17.100000000000001" customHeight="1">
      <c r="B30" s="50"/>
      <c r="C30" s="51"/>
      <c r="D30" s="51"/>
      <c r="E30" s="51"/>
      <c r="F30" s="62"/>
      <c r="G30" s="63"/>
      <c r="H30" s="63"/>
      <c r="I30" s="63"/>
      <c r="J30" s="63"/>
      <c r="K30" s="64"/>
      <c r="L30" s="64"/>
      <c r="M30" s="65"/>
      <c r="N30" s="51"/>
      <c r="O30" s="51"/>
      <c r="P30" s="51"/>
      <c r="Q30" s="64"/>
      <c r="R30" s="51"/>
      <c r="S30" s="14"/>
      <c r="T30" s="55"/>
    </row>
    <row r="31" spans="2:20" s="1" customFormat="1" ht="17.100000000000001" customHeight="1">
      <c r="B31" s="50"/>
      <c r="C31" s="51"/>
      <c r="D31" s="51"/>
      <c r="E31" s="51"/>
      <c r="F31" s="62"/>
      <c r="G31" s="63"/>
      <c r="H31" s="63"/>
      <c r="I31" s="63"/>
      <c r="J31" s="63"/>
      <c r="K31" s="64"/>
      <c r="L31" s="64"/>
      <c r="M31" s="65"/>
      <c r="N31" s="51"/>
      <c r="O31" s="51"/>
      <c r="P31" s="51"/>
      <c r="Q31" s="64"/>
      <c r="R31" s="51"/>
      <c r="S31" s="14"/>
      <c r="T31" s="55"/>
    </row>
    <row r="32" spans="2:20" s="1" customFormat="1" ht="17.100000000000001" customHeight="1">
      <c r="B32" s="50"/>
      <c r="C32" s="51"/>
      <c r="D32" s="51"/>
      <c r="E32" s="51"/>
      <c r="F32" s="62"/>
      <c r="G32" s="63"/>
      <c r="H32" s="63"/>
      <c r="I32" s="63"/>
      <c r="J32" s="63"/>
      <c r="K32" s="64"/>
      <c r="L32" s="64"/>
      <c r="M32" s="65"/>
      <c r="N32" s="51"/>
      <c r="O32" s="51"/>
      <c r="P32" s="51"/>
      <c r="Q32" s="64"/>
      <c r="R32" s="51"/>
      <c r="S32" s="14"/>
      <c r="T32" s="55"/>
    </row>
  </sheetData>
  <mergeCells count="24">
    <mergeCell ref="B3:B6"/>
    <mergeCell ref="C3:D4"/>
    <mergeCell ref="E3:E6"/>
    <mergeCell ref="F3:F6"/>
    <mergeCell ref="G3:G5"/>
    <mergeCell ref="C5:C6"/>
    <mergeCell ref="D5:D6"/>
    <mergeCell ref="S3:S7"/>
    <mergeCell ref="K4:K5"/>
    <mergeCell ref="L4:L5"/>
    <mergeCell ref="M4:M6"/>
    <mergeCell ref="N4:N5"/>
    <mergeCell ref="Q4:Q5"/>
    <mergeCell ref="R4:R5"/>
    <mergeCell ref="K7:L7"/>
    <mergeCell ref="O3:P3"/>
    <mergeCell ref="O4:O5"/>
    <mergeCell ref="P4:P5"/>
    <mergeCell ref="O7:P7"/>
    <mergeCell ref="I3:I6"/>
    <mergeCell ref="J3:J6"/>
    <mergeCell ref="K3:N3"/>
    <mergeCell ref="Q3:R3"/>
    <mergeCell ref="H3:H6"/>
  </mergeCells>
  <phoneticPr fontId="1"/>
  <dataValidations count="4">
    <dataValidation type="list" allowBlank="1" showInputMessage="1" showErrorMessage="1" sqref="R13 H13 N13">
      <formula1>"有,無"</formula1>
    </dataValidation>
    <dataValidation type="list" allowBlank="1" showInputMessage="1" showErrorMessage="1" sqref="E13">
      <formula1>"晴,曇,雨,雪,ー"</formula1>
    </dataValidation>
    <dataValidation type="list" allowBlank="1" showInputMessage="1" showErrorMessage="1" sqref="I13">
      <formula1>"無,有(全開),有(一部開),有(全閉)"</formula1>
    </dataValidation>
    <dataValidation type="list" allowBlank="1" showInputMessage="1" showErrorMessage="1" sqref="J13">
      <formula1>"適,不適"</formula1>
    </dataValidation>
  </dataValidations>
  <printOptions horizontalCentered="1"/>
  <pageMargins left="0.19685039370078741" right="0.19685039370078741" top="0.39370078740157483" bottom="0.59055118110236227" header="0.31496062992125984" footer="0.31496062992125984"/>
  <pageSetup paperSize="9" scale="70" fitToWidth="0" fitToHeight="0" pageOrder="overThenDown" orientation="landscape" r:id="rId1"/>
  <headerFooter>
    <oddFooter>&amp;C&amp;"ＭＳ ゴシック,標準"&amp;9県立採光・照明　&amp;P/&amp;N&amp;R&amp;"ＭＳ ゴシック,標準"&amp;9一般社団法人長野県薬剤師会</odd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7" tint="0.39997558519241921"/>
  </sheetPr>
  <dimension ref="A1:M18"/>
  <sheetViews>
    <sheetView zoomScale="125" zoomScaleNormal="125" zoomScaleSheetLayoutView="100" workbookViewId="0">
      <pane xSplit="2" ySplit="12" topLeftCell="C13" activePane="bottomRight" state="frozen"/>
      <selection pane="topRight"/>
      <selection pane="bottomLeft"/>
      <selection pane="bottomRight" activeCell="B15" sqref="B15"/>
    </sheetView>
  </sheetViews>
  <sheetFormatPr defaultRowHeight="11.25"/>
  <cols>
    <col min="1" max="1" width="3.75" style="1" bestFit="1" customWidth="1"/>
    <col min="2" max="2" width="17.5" style="16" customWidth="1"/>
    <col min="3" max="3" width="11.25" style="19" customWidth="1"/>
    <col min="4" max="4" width="8.75" style="19" customWidth="1"/>
    <col min="5" max="5" width="4.5" style="10" customWidth="1"/>
    <col min="6" max="6" width="9.625" style="16" bestFit="1" customWidth="1"/>
    <col min="7" max="7" width="7.625" style="10" customWidth="1"/>
    <col min="8" max="11" width="6.5" style="10" customWidth="1"/>
    <col min="12" max="12" width="70.625" style="14" customWidth="1"/>
    <col min="13" max="16384" width="9" style="15"/>
  </cols>
  <sheetData>
    <row r="1" spans="1:13" ht="17.25">
      <c r="B1" s="21" t="s">
        <v>820</v>
      </c>
    </row>
    <row r="2" spans="1:13" s="10" customFormat="1" ht="17.100000000000001" customHeight="1" thickBot="1">
      <c r="A2" s="40"/>
      <c r="C2" s="12"/>
      <c r="D2" s="12"/>
      <c r="L2" s="13"/>
    </row>
    <row r="3" spans="1:13" ht="17.100000000000001" customHeight="1">
      <c r="A3" s="40"/>
      <c r="B3" s="1475" t="s">
        <v>0</v>
      </c>
      <c r="C3" s="1636" t="s">
        <v>90</v>
      </c>
      <c r="D3" s="1637"/>
      <c r="E3" s="1570" t="s">
        <v>5</v>
      </c>
      <c r="F3" s="1570" t="s">
        <v>139</v>
      </c>
      <c r="G3" s="1570" t="s">
        <v>51</v>
      </c>
      <c r="H3" s="1594" t="s">
        <v>63</v>
      </c>
      <c r="I3" s="1594"/>
      <c r="J3" s="1594" t="s">
        <v>64</v>
      </c>
      <c r="K3" s="1595"/>
      <c r="L3" s="1610" t="s">
        <v>95</v>
      </c>
    </row>
    <row r="4" spans="1:13" ht="17.100000000000001" customHeight="1">
      <c r="A4" s="40"/>
      <c r="B4" s="1613"/>
      <c r="C4" s="1639" t="s">
        <v>120</v>
      </c>
      <c r="D4" s="1638" t="s">
        <v>121</v>
      </c>
      <c r="E4" s="1623"/>
      <c r="F4" s="1623"/>
      <c r="G4" s="1591"/>
      <c r="H4" s="58" t="s">
        <v>28</v>
      </c>
      <c r="I4" s="58" t="s">
        <v>29</v>
      </c>
      <c r="J4" s="58" t="s">
        <v>28</v>
      </c>
      <c r="K4" s="114" t="s">
        <v>29</v>
      </c>
      <c r="L4" s="1611"/>
    </row>
    <row r="5" spans="1:13" ht="17.100000000000001" customHeight="1">
      <c r="A5" s="40"/>
      <c r="B5" s="1614"/>
      <c r="C5" s="1569"/>
      <c r="D5" s="1572"/>
      <c r="E5" s="1635"/>
      <c r="F5" s="1635"/>
      <c r="G5" s="1592"/>
      <c r="H5" s="58" t="s">
        <v>30</v>
      </c>
      <c r="I5" s="58" t="s">
        <v>30</v>
      </c>
      <c r="J5" s="58" t="s">
        <v>30</v>
      </c>
      <c r="K5" s="114" t="s">
        <v>30</v>
      </c>
      <c r="L5" s="1611"/>
    </row>
    <row r="6" spans="1:13" ht="17.100000000000001" customHeight="1">
      <c r="A6" s="40"/>
      <c r="B6" s="218" t="s">
        <v>22</v>
      </c>
      <c r="C6" s="309"/>
      <c r="D6" s="310"/>
      <c r="E6" s="282"/>
      <c r="F6" s="282"/>
      <c r="G6" s="282"/>
      <c r="H6" s="282">
        <v>55</v>
      </c>
      <c r="I6" s="282">
        <v>55</v>
      </c>
      <c r="J6" s="282">
        <v>50</v>
      </c>
      <c r="K6" s="283">
        <v>50</v>
      </c>
      <c r="L6" s="1634"/>
    </row>
    <row r="7" spans="1:13" ht="17.100000000000001" customHeight="1">
      <c r="A7" s="40"/>
      <c r="B7" s="204" t="s">
        <v>18</v>
      </c>
      <c r="C7" s="311"/>
      <c r="D7" s="312"/>
      <c r="E7" s="207"/>
      <c r="F7" s="207"/>
      <c r="G7" s="207"/>
      <c r="H7" s="207">
        <f>COUNTA(H15:H16)</f>
        <v>1</v>
      </c>
      <c r="I7" s="207">
        <f>COUNTA(I15:I16)</f>
        <v>1</v>
      </c>
      <c r="J7" s="207">
        <f>COUNTA(J15:J16)</f>
        <v>1</v>
      </c>
      <c r="K7" s="207">
        <f>COUNTA(K15:K16)</f>
        <v>1</v>
      </c>
      <c r="L7" s="143"/>
    </row>
    <row r="8" spans="1:13" ht="17.100000000000001" customHeight="1">
      <c r="A8" s="40"/>
      <c r="B8" s="204" t="s">
        <v>134</v>
      </c>
      <c r="C8" s="311"/>
      <c r="D8" s="312"/>
      <c r="E8" s="207"/>
      <c r="F8" s="207"/>
      <c r="G8" s="207"/>
      <c r="H8" s="207">
        <f>COUNTIF(H15:H16,"&gt;55")</f>
        <v>0</v>
      </c>
      <c r="I8" s="207">
        <f>COUNTIF(I15:I16,"&gt;55")</f>
        <v>0</v>
      </c>
      <c r="J8" s="207">
        <f>COUNTIF(J15:J16,"&gt;50")</f>
        <v>0</v>
      </c>
      <c r="K8" s="208">
        <f>COUNTIF(K15:K16,"&gt;50")</f>
        <v>0</v>
      </c>
      <c r="L8" s="144"/>
    </row>
    <row r="9" spans="1:13" ht="17.100000000000001" customHeight="1">
      <c r="A9" s="40"/>
      <c r="B9" s="204" t="s">
        <v>135</v>
      </c>
      <c r="C9" s="311"/>
      <c r="D9" s="312"/>
      <c r="E9" s="207"/>
      <c r="F9" s="207"/>
      <c r="G9" s="211"/>
      <c r="H9" s="211">
        <f>H8/H7*100</f>
        <v>0</v>
      </c>
      <c r="I9" s="211">
        <f>I8/I7*100</f>
        <v>0</v>
      </c>
      <c r="J9" s="211">
        <f>J8/J7*100</f>
        <v>0</v>
      </c>
      <c r="K9" s="269">
        <f>K8/K7*100</f>
        <v>0</v>
      </c>
      <c r="L9" s="144"/>
    </row>
    <row r="10" spans="1:13" ht="17.100000000000001" customHeight="1">
      <c r="A10" s="40"/>
      <c r="B10" s="204" t="s">
        <v>44</v>
      </c>
      <c r="C10" s="311"/>
      <c r="D10" s="312"/>
      <c r="E10" s="207"/>
      <c r="F10" s="207"/>
      <c r="G10" s="300"/>
      <c r="H10" s="211">
        <f>MAX(H15:H16)</f>
        <v>0</v>
      </c>
      <c r="I10" s="211">
        <f>MAX(I15:I16)</f>
        <v>0</v>
      </c>
      <c r="J10" s="211">
        <f>MAX(J15:J16)</f>
        <v>0</v>
      </c>
      <c r="K10" s="269">
        <f>MAX(K15:K16)</f>
        <v>0</v>
      </c>
      <c r="L10" s="144"/>
    </row>
    <row r="11" spans="1:13" ht="17.100000000000001" customHeight="1">
      <c r="A11" s="40"/>
      <c r="B11" s="214" t="s">
        <v>45</v>
      </c>
      <c r="C11" s="313"/>
      <c r="D11" s="314"/>
      <c r="E11" s="216"/>
      <c r="F11" s="216"/>
      <c r="G11" s="315"/>
      <c r="H11" s="217">
        <f>MIN(H15:H16)</f>
        <v>0</v>
      </c>
      <c r="I11" s="217">
        <f>MIN(I15:I16)</f>
        <v>0</v>
      </c>
      <c r="J11" s="217">
        <f>MIN(J15:J16)</f>
        <v>0</v>
      </c>
      <c r="K11" s="316">
        <f>MIN(K15:K16)</f>
        <v>0</v>
      </c>
      <c r="L11" s="147"/>
    </row>
    <row r="12" spans="1:13" ht="17.100000000000001" customHeight="1" thickBot="1">
      <c r="A12" s="40"/>
      <c r="B12" s="317"/>
      <c r="C12" s="318"/>
      <c r="D12" s="319"/>
      <c r="E12" s="320"/>
      <c r="F12" s="320"/>
      <c r="G12" s="321"/>
      <c r="H12" s="322"/>
      <c r="I12" s="322"/>
      <c r="J12" s="322"/>
      <c r="K12" s="323"/>
      <c r="L12" s="145"/>
    </row>
    <row r="13" spans="1:13" ht="17.100000000000001" customHeight="1" thickBot="1">
      <c r="B13" s="138" t="s">
        <v>543</v>
      </c>
      <c r="C13" s="173">
        <v>45127</v>
      </c>
      <c r="D13" s="174">
        <v>0.45833333333333331</v>
      </c>
      <c r="E13" s="130" t="s">
        <v>26</v>
      </c>
      <c r="F13" s="142" t="s">
        <v>192</v>
      </c>
      <c r="G13" s="175" t="s">
        <v>58</v>
      </c>
      <c r="H13" s="176">
        <v>56</v>
      </c>
      <c r="I13" s="176">
        <v>54</v>
      </c>
      <c r="J13" s="176">
        <v>48</v>
      </c>
      <c r="K13" s="189">
        <v>44</v>
      </c>
      <c r="L13" s="137" t="s">
        <v>183</v>
      </c>
      <c r="M13" s="72"/>
    </row>
    <row r="14" spans="1:13" ht="17.100000000000001" customHeight="1">
      <c r="B14" s="599" t="s">
        <v>786</v>
      </c>
      <c r="C14" s="533"/>
      <c r="D14" s="605"/>
      <c r="E14" s="525"/>
      <c r="F14" s="606"/>
      <c r="G14" s="607"/>
      <c r="H14" s="608"/>
      <c r="I14" s="608"/>
      <c r="J14" s="608"/>
      <c r="K14" s="609"/>
      <c r="L14" s="610"/>
      <c r="M14" s="72"/>
    </row>
    <row r="15" spans="1:13" ht="17.100000000000001" customHeight="1">
      <c r="B15" s="596" t="str">
        <f>'調査票（騒音）①'!D5</f>
        <v/>
      </c>
      <c r="C15" s="177" t="str">
        <f>IF('調査票（騒音）①'!D7="","",'調査票（騒音）①'!D7)</f>
        <v/>
      </c>
      <c r="D15" s="178" t="str">
        <f>IF('調査票（騒音）①'!S7="","",'調査票（騒音）①'!S7)</f>
        <v/>
      </c>
      <c r="E15" s="73" t="str">
        <f>IF('調査票（騒音）①'!AA7="","",'調査票（騒音）①'!AA7)</f>
        <v/>
      </c>
      <c r="F15" s="73" t="str">
        <f>IF('調査票（騒音）①'!D9="","",'調査票（騒音）①'!D9)</f>
        <v/>
      </c>
      <c r="G15" s="622" t="str">
        <f>IF('調査票（騒音）①'!D11="","",'調査票（騒音）①'!D11)</f>
        <v/>
      </c>
      <c r="H15" s="103" t="str">
        <f>IF('調査票（騒音）①'!K14="","",'調査票（騒音）①'!K14)</f>
        <v/>
      </c>
      <c r="I15" s="103" t="str">
        <f>IF('調査票（騒音）①'!K15="","",'調査票（騒音）①'!K15)</f>
        <v/>
      </c>
      <c r="J15" s="103" t="str">
        <f>IF('調査票（騒音）①'!K16="","",'調査票（騒音）①'!K16)</f>
        <v/>
      </c>
      <c r="K15" s="190" t="str">
        <f>IF('調査票（騒音）①'!K17="","",'調査票（騒音）①'!K17)</f>
        <v/>
      </c>
      <c r="L15" s="593">
        <f>'調査票（騒音）①'!A19</f>
        <v>0</v>
      </c>
      <c r="M15" s="72"/>
    </row>
    <row r="16" spans="1:13" ht="17.100000000000001" customHeight="1" thickBot="1">
      <c r="B16" s="108"/>
      <c r="C16" s="179"/>
      <c r="D16" s="180"/>
      <c r="E16" s="92"/>
      <c r="F16" s="183"/>
      <c r="G16" s="146"/>
      <c r="H16" s="109"/>
      <c r="I16" s="109"/>
      <c r="J16" s="109"/>
      <c r="K16" s="191"/>
      <c r="L16" s="121"/>
    </row>
    <row r="17" ht="17.100000000000001" customHeight="1"/>
    <row r="18" ht="17.100000000000001" customHeight="1"/>
  </sheetData>
  <sortState ref="A13:L112">
    <sortCondition ref="A13:A112"/>
  </sortState>
  <mergeCells count="10">
    <mergeCell ref="L3:L6"/>
    <mergeCell ref="B3:B5"/>
    <mergeCell ref="H3:I3"/>
    <mergeCell ref="J3:K3"/>
    <mergeCell ref="E3:E5"/>
    <mergeCell ref="F3:F5"/>
    <mergeCell ref="C3:D3"/>
    <mergeCell ref="D4:D5"/>
    <mergeCell ref="C4:C5"/>
    <mergeCell ref="G3:G5"/>
  </mergeCells>
  <phoneticPr fontId="1"/>
  <dataValidations count="2">
    <dataValidation type="list" allowBlank="1" showInputMessage="1" showErrorMessage="1" sqref="E13">
      <formula1>"晴,曇,雨,雪,ー"</formula1>
    </dataValidation>
    <dataValidation type="list" allowBlank="1" showInputMessage="1" showErrorMessage="1" sqref="G13">
      <formula1>"有,無"</formula1>
    </dataValidation>
  </dataValidations>
  <printOptions horizontalCentered="1"/>
  <pageMargins left="0.31496062992125984" right="0.31496062992125984" top="0.55118110236220474" bottom="0.55118110236220474" header="0.31496062992125984" footer="0.31496062992125984"/>
  <pageSetup paperSize="9" scale="70" fitToHeight="0" orientation="landscape" r:id="rId1"/>
  <headerFooter>
    <oddFooter>&amp;C&amp;"ＭＳ ゴシック,標準"&amp;9県立騒音　&amp;P/&amp;N&amp;R&amp;"ＭＳ ゴシック,標準"&amp;9一般社団法人長野県薬剤師会</oddFooter>
  </headerFooter>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7" tint="0.39997558519241921"/>
  </sheetPr>
  <dimension ref="A1:M18"/>
  <sheetViews>
    <sheetView zoomScale="125" zoomScaleNormal="125" zoomScaleSheetLayoutView="100" workbookViewId="0">
      <pane xSplit="2" ySplit="12" topLeftCell="C13" activePane="bottomRight" state="frozen"/>
      <selection pane="topRight"/>
      <selection pane="bottomLeft"/>
      <selection pane="bottomRight" activeCell="B16" sqref="B16"/>
    </sheetView>
  </sheetViews>
  <sheetFormatPr defaultRowHeight="11.25"/>
  <cols>
    <col min="1" max="1" width="3.75" style="1" bestFit="1" customWidth="1"/>
    <col min="2" max="2" width="17.5" style="16" customWidth="1"/>
    <col min="3" max="3" width="11.25" style="19" customWidth="1"/>
    <col min="4" max="4" width="8.75" style="19" customWidth="1"/>
    <col min="5" max="5" width="4.5" style="10" customWidth="1"/>
    <col min="6" max="6" width="9.625" style="16" bestFit="1" customWidth="1"/>
    <col min="7" max="7" width="7.625" style="10" customWidth="1"/>
    <col min="8" max="11" width="6.5" style="10" customWidth="1"/>
    <col min="12" max="12" width="70.625" style="14" customWidth="1"/>
    <col min="13" max="16384" width="9" style="15"/>
  </cols>
  <sheetData>
    <row r="1" spans="1:13" ht="17.25">
      <c r="B1" s="21" t="s">
        <v>821</v>
      </c>
    </row>
    <row r="2" spans="1:13" s="10" customFormat="1" ht="17.100000000000001" customHeight="1" thickBot="1">
      <c r="A2" s="40"/>
      <c r="C2" s="12"/>
      <c r="D2" s="12"/>
      <c r="L2" s="13"/>
    </row>
    <row r="3" spans="1:13" ht="17.100000000000001" customHeight="1">
      <c r="A3" s="40"/>
      <c r="B3" s="1475" t="s">
        <v>0</v>
      </c>
      <c r="C3" s="1636" t="s">
        <v>90</v>
      </c>
      <c r="D3" s="1637"/>
      <c r="E3" s="1570" t="s">
        <v>5</v>
      </c>
      <c r="F3" s="1570" t="s">
        <v>139</v>
      </c>
      <c r="G3" s="1570" t="s">
        <v>51</v>
      </c>
      <c r="H3" s="1594" t="s">
        <v>63</v>
      </c>
      <c r="I3" s="1594"/>
      <c r="J3" s="1594" t="s">
        <v>64</v>
      </c>
      <c r="K3" s="1595"/>
      <c r="L3" s="1610" t="s">
        <v>95</v>
      </c>
    </row>
    <row r="4" spans="1:13" ht="17.100000000000001" customHeight="1">
      <c r="A4" s="40"/>
      <c r="B4" s="1613"/>
      <c r="C4" s="1639" t="s">
        <v>91</v>
      </c>
      <c r="D4" s="1638" t="s">
        <v>121</v>
      </c>
      <c r="E4" s="1623"/>
      <c r="F4" s="1623"/>
      <c r="G4" s="1591"/>
      <c r="H4" s="58" t="s">
        <v>28</v>
      </c>
      <c r="I4" s="58" t="s">
        <v>29</v>
      </c>
      <c r="J4" s="58" t="s">
        <v>28</v>
      </c>
      <c r="K4" s="114" t="s">
        <v>29</v>
      </c>
      <c r="L4" s="1611"/>
    </row>
    <row r="5" spans="1:13" ht="17.100000000000001" customHeight="1">
      <c r="A5" s="40"/>
      <c r="B5" s="1614"/>
      <c r="C5" s="1569"/>
      <c r="D5" s="1572"/>
      <c r="E5" s="1635"/>
      <c r="F5" s="1635"/>
      <c r="G5" s="1592"/>
      <c r="H5" s="58" t="s">
        <v>30</v>
      </c>
      <c r="I5" s="58" t="s">
        <v>30</v>
      </c>
      <c r="J5" s="58" t="s">
        <v>30</v>
      </c>
      <c r="K5" s="114" t="s">
        <v>30</v>
      </c>
      <c r="L5" s="1611"/>
    </row>
    <row r="6" spans="1:13" ht="17.100000000000001" customHeight="1">
      <c r="A6" s="40"/>
      <c r="B6" s="218" t="s">
        <v>22</v>
      </c>
      <c r="C6" s="309"/>
      <c r="D6" s="310"/>
      <c r="E6" s="282"/>
      <c r="F6" s="282"/>
      <c r="G6" s="282"/>
      <c r="H6" s="282">
        <v>55</v>
      </c>
      <c r="I6" s="282">
        <v>55</v>
      </c>
      <c r="J6" s="282">
        <v>50</v>
      </c>
      <c r="K6" s="283">
        <v>50</v>
      </c>
      <c r="L6" s="1634"/>
    </row>
    <row r="7" spans="1:13" ht="17.100000000000001" customHeight="1">
      <c r="A7" s="40"/>
      <c r="B7" s="204" t="s">
        <v>18</v>
      </c>
      <c r="C7" s="311"/>
      <c r="D7" s="312"/>
      <c r="E7" s="207"/>
      <c r="F7" s="207"/>
      <c r="G7" s="207"/>
      <c r="H7" s="207">
        <f>COUNTA(H15:H16)</f>
        <v>1</v>
      </c>
      <c r="I7" s="207">
        <f>COUNTA(I15:I16)</f>
        <v>1</v>
      </c>
      <c r="J7" s="207">
        <f>COUNTA(J15:J16)</f>
        <v>1</v>
      </c>
      <c r="K7" s="207">
        <f>COUNTA(K15:K16)</f>
        <v>1</v>
      </c>
      <c r="L7" s="143"/>
    </row>
    <row r="8" spans="1:13" ht="17.100000000000001" customHeight="1">
      <c r="A8" s="40"/>
      <c r="B8" s="204" t="s">
        <v>19</v>
      </c>
      <c r="C8" s="311"/>
      <c r="D8" s="312"/>
      <c r="E8" s="207"/>
      <c r="F8" s="207"/>
      <c r="G8" s="207"/>
      <c r="H8" s="207">
        <f>COUNTIF(H15:H16,"&gt;55")</f>
        <v>0</v>
      </c>
      <c r="I8" s="207">
        <f>COUNTIF(I15:I16,"&gt;55")</f>
        <v>0</v>
      </c>
      <c r="J8" s="207">
        <f>COUNTIF(J15:J16,"&gt;50")</f>
        <v>0</v>
      </c>
      <c r="K8" s="208">
        <f>COUNTIF(K15:K16,"&gt;50")</f>
        <v>0</v>
      </c>
      <c r="L8" s="144"/>
    </row>
    <row r="9" spans="1:13" ht="17.100000000000001" customHeight="1">
      <c r="A9" s="40"/>
      <c r="B9" s="204" t="s">
        <v>135</v>
      </c>
      <c r="C9" s="311"/>
      <c r="D9" s="312"/>
      <c r="E9" s="207"/>
      <c r="F9" s="207"/>
      <c r="G9" s="211"/>
      <c r="H9" s="211">
        <f>H8/H7*100</f>
        <v>0</v>
      </c>
      <c r="I9" s="211">
        <f>I8/I7*100</f>
        <v>0</v>
      </c>
      <c r="J9" s="211">
        <f>J8/J7*100</f>
        <v>0</v>
      </c>
      <c r="K9" s="269">
        <f>K8/K7*100</f>
        <v>0</v>
      </c>
      <c r="L9" s="144"/>
    </row>
    <row r="10" spans="1:13" ht="17.100000000000001" customHeight="1">
      <c r="A10" s="40"/>
      <c r="B10" s="204" t="s">
        <v>44</v>
      </c>
      <c r="C10" s="311"/>
      <c r="D10" s="312"/>
      <c r="E10" s="207"/>
      <c r="F10" s="207"/>
      <c r="G10" s="300"/>
      <c r="H10" s="211">
        <f>MAX(H15:H16)</f>
        <v>0</v>
      </c>
      <c r="I10" s="211">
        <f>MAX(I15:I16)</f>
        <v>0</v>
      </c>
      <c r="J10" s="211">
        <f>MAX(J15:J16)</f>
        <v>0</v>
      </c>
      <c r="K10" s="269">
        <f>MAX(K15:K16)</f>
        <v>0</v>
      </c>
      <c r="L10" s="144"/>
    </row>
    <row r="11" spans="1:13" ht="17.100000000000001" customHeight="1">
      <c r="A11" s="40"/>
      <c r="B11" s="214" t="s">
        <v>45</v>
      </c>
      <c r="C11" s="313"/>
      <c r="D11" s="314"/>
      <c r="E11" s="216"/>
      <c r="F11" s="216"/>
      <c r="G11" s="315"/>
      <c r="H11" s="217">
        <f>MIN(H15:H16)</f>
        <v>0</v>
      </c>
      <c r="I11" s="217">
        <f>MIN(I15:I16)</f>
        <v>0</v>
      </c>
      <c r="J11" s="217">
        <f>MIN(J15:J16)</f>
        <v>0</v>
      </c>
      <c r="K11" s="316">
        <f>MIN(K15:K16)</f>
        <v>0</v>
      </c>
      <c r="L11" s="147"/>
    </row>
    <row r="12" spans="1:13" ht="17.100000000000001" customHeight="1" thickBot="1">
      <c r="A12" s="40"/>
      <c r="B12" s="317"/>
      <c r="C12" s="318"/>
      <c r="D12" s="319"/>
      <c r="E12" s="320"/>
      <c r="F12" s="320"/>
      <c r="G12" s="321"/>
      <c r="H12" s="322"/>
      <c r="I12" s="322"/>
      <c r="J12" s="322"/>
      <c r="K12" s="323"/>
      <c r="L12" s="145"/>
    </row>
    <row r="13" spans="1:13" ht="17.100000000000001" customHeight="1" thickBot="1">
      <c r="B13" s="138" t="s">
        <v>543</v>
      </c>
      <c r="C13" s="173">
        <v>45127</v>
      </c>
      <c r="D13" s="174">
        <v>0.45833333333333331</v>
      </c>
      <c r="E13" s="130" t="s">
        <v>26</v>
      </c>
      <c r="F13" s="142" t="s">
        <v>192</v>
      </c>
      <c r="G13" s="175" t="s">
        <v>58</v>
      </c>
      <c r="H13" s="176">
        <v>56</v>
      </c>
      <c r="I13" s="176">
        <v>54</v>
      </c>
      <c r="J13" s="176">
        <v>48</v>
      </c>
      <c r="K13" s="189">
        <v>44</v>
      </c>
      <c r="L13" s="137" t="s">
        <v>183</v>
      </c>
      <c r="M13" s="72"/>
    </row>
    <row r="14" spans="1:13" ht="17.100000000000001" customHeight="1">
      <c r="B14" s="599" t="s">
        <v>786</v>
      </c>
      <c r="C14" s="533"/>
      <c r="D14" s="605"/>
      <c r="E14" s="525"/>
      <c r="F14" s="606"/>
      <c r="G14" s="607"/>
      <c r="H14" s="608"/>
      <c r="I14" s="608"/>
      <c r="J14" s="608"/>
      <c r="K14" s="609"/>
      <c r="L14" s="610"/>
      <c r="M14" s="72"/>
    </row>
    <row r="15" spans="1:13" ht="17.100000000000001" customHeight="1">
      <c r="B15" s="596" t="str">
        <f>'調査票（騒音）②'!D5</f>
        <v/>
      </c>
      <c r="C15" s="177" t="str">
        <f>IF('調査票（騒音）②'!D7="","",'調査票（騒音）②'!D7)</f>
        <v/>
      </c>
      <c r="D15" s="178" t="str">
        <f>IF('調査票（騒音）②'!S7="","",'調査票（騒音）②'!S7)</f>
        <v/>
      </c>
      <c r="E15" s="73" t="str">
        <f>IF('調査票（騒音）②'!AA7="","",'調査票（騒音）②'!AA7)</f>
        <v/>
      </c>
      <c r="F15" s="73" t="str">
        <f>IF('調査票（騒音）②'!D9="","",'調査票（騒音）②'!D9)</f>
        <v/>
      </c>
      <c r="G15" s="622" t="str">
        <f>IF('調査票（騒音）②'!D11="","",'調査票（騒音）②'!D11)</f>
        <v/>
      </c>
      <c r="H15" s="103" t="str">
        <f>IF('調査票（騒音）②'!K14="","",'調査票（騒音）②'!K14)</f>
        <v/>
      </c>
      <c r="I15" s="103" t="str">
        <f>IF('調査票（騒音）②'!K15="","",'調査票（騒音）②'!K15)</f>
        <v/>
      </c>
      <c r="J15" s="103" t="str">
        <f>IF('調査票（騒音）②'!K16="","",'調査票（騒音）②'!K16)</f>
        <v/>
      </c>
      <c r="K15" s="190" t="str">
        <f>IF('調査票（騒音）②'!K17="","",'調査票（騒音）②'!K17)</f>
        <v/>
      </c>
      <c r="L15" s="593">
        <f>'調査票（騒音）②'!A19</f>
        <v>0</v>
      </c>
      <c r="M15" s="72"/>
    </row>
    <row r="16" spans="1:13" ht="17.100000000000001" customHeight="1" thickBot="1">
      <c r="B16" s="108"/>
      <c r="C16" s="179"/>
      <c r="D16" s="180"/>
      <c r="E16" s="92"/>
      <c r="F16" s="183"/>
      <c r="G16" s="146"/>
      <c r="H16" s="109"/>
      <c r="I16" s="109"/>
      <c r="J16" s="109"/>
      <c r="K16" s="191"/>
      <c r="L16" s="121"/>
    </row>
    <row r="17" ht="17.100000000000001" customHeight="1"/>
    <row r="18" ht="17.100000000000001" customHeight="1"/>
  </sheetData>
  <mergeCells count="10">
    <mergeCell ref="J3:K3"/>
    <mergeCell ref="L3:L6"/>
    <mergeCell ref="C4:C5"/>
    <mergeCell ref="D4:D5"/>
    <mergeCell ref="B3:B5"/>
    <mergeCell ref="C3:D3"/>
    <mergeCell ref="E3:E5"/>
    <mergeCell ref="F3:F5"/>
    <mergeCell ref="G3:G5"/>
    <mergeCell ref="H3:I3"/>
  </mergeCells>
  <phoneticPr fontId="1"/>
  <dataValidations count="2">
    <dataValidation type="list" allowBlank="1" showInputMessage="1" showErrorMessage="1" sqref="G13">
      <formula1>"有,無"</formula1>
    </dataValidation>
    <dataValidation type="list" allowBlank="1" showInputMessage="1" showErrorMessage="1" sqref="E13">
      <formula1>"晴,曇,雨,雪,ー"</formula1>
    </dataValidation>
  </dataValidations>
  <printOptions horizontalCentered="1"/>
  <pageMargins left="0.31496062992125984" right="0.31496062992125984" top="0.55118110236220474" bottom="0.55118110236220474" header="0.31496062992125984" footer="0.31496062992125984"/>
  <pageSetup paperSize="9" scale="70" fitToHeight="0" orientation="landscape" r:id="rId1"/>
  <headerFooter>
    <oddFooter>&amp;C&amp;"ＭＳ ゴシック,標準"&amp;9県立騒音　&amp;P/&amp;N&amp;R&amp;"ＭＳ ゴシック,標準"&amp;9一般社団法人長野県薬剤師会</oddFooter>
  </headerFooter>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L18"/>
  <sheetViews>
    <sheetView zoomScale="120" zoomScaleNormal="120" zoomScaleSheetLayoutView="80" workbookViewId="0">
      <selection activeCell="L25" sqref="L25"/>
    </sheetView>
  </sheetViews>
  <sheetFormatPr defaultRowHeight="11.25"/>
  <cols>
    <col min="1" max="1" width="5.25" style="1" bestFit="1" customWidth="1"/>
    <col min="2" max="2" width="20" style="16" customWidth="1"/>
    <col min="3" max="3" width="12.375" style="10" customWidth="1"/>
    <col min="4" max="4" width="4.5" style="10" customWidth="1"/>
    <col min="5" max="5" width="16.375" style="16" customWidth="1"/>
    <col min="6" max="10" width="7.125" style="10" customWidth="1"/>
    <col min="11" max="11" width="7.125" style="29" customWidth="1"/>
    <col min="12" max="12" width="64.375" style="43" customWidth="1"/>
    <col min="13" max="16384" width="9" style="15"/>
  </cols>
  <sheetData>
    <row r="1" spans="1:12" s="9" customFormat="1" ht="17.25">
      <c r="A1" s="1"/>
      <c r="B1" s="21" t="s">
        <v>822</v>
      </c>
      <c r="C1" s="4"/>
      <c r="D1" s="4"/>
      <c r="E1" s="21"/>
      <c r="F1" s="4"/>
      <c r="G1" s="4"/>
      <c r="H1" s="4"/>
      <c r="I1" s="4"/>
      <c r="J1" s="4"/>
      <c r="K1" s="36"/>
      <c r="L1" s="37"/>
    </row>
    <row r="2" spans="1:12" s="10" customFormat="1" ht="17.100000000000001" customHeight="1" thickBot="1">
      <c r="A2" s="40"/>
      <c r="K2" s="29"/>
      <c r="L2" s="13"/>
    </row>
    <row r="3" spans="1:12" s="10" customFormat="1" ht="17.100000000000001" customHeight="1">
      <c r="A3" s="1"/>
      <c r="B3" s="1461" t="s">
        <v>0</v>
      </c>
      <c r="C3" s="1593" t="s">
        <v>111</v>
      </c>
      <c r="D3" s="1524" t="s">
        <v>98</v>
      </c>
      <c r="E3" s="1642" t="s">
        <v>122</v>
      </c>
      <c r="F3" s="1524" t="s">
        <v>31</v>
      </c>
      <c r="G3" s="1525" t="s">
        <v>27</v>
      </c>
      <c r="H3" s="1647" t="s">
        <v>142</v>
      </c>
      <c r="I3" s="1462"/>
      <c r="J3" s="1462"/>
      <c r="K3" s="1462"/>
      <c r="L3" s="1640" t="s">
        <v>95</v>
      </c>
    </row>
    <row r="4" spans="1:12" s="10" customFormat="1" ht="17.100000000000001" customHeight="1">
      <c r="A4" s="1"/>
      <c r="B4" s="1528"/>
      <c r="C4" s="1644"/>
      <c r="D4" s="1645"/>
      <c r="E4" s="1643"/>
      <c r="F4" s="1480"/>
      <c r="G4" s="1652"/>
      <c r="H4" s="1648" t="s">
        <v>140</v>
      </c>
      <c r="I4" s="1650" t="s">
        <v>141</v>
      </c>
      <c r="J4" s="1646" t="s">
        <v>143</v>
      </c>
      <c r="K4" s="1511"/>
      <c r="L4" s="1641"/>
    </row>
    <row r="5" spans="1:12" s="10" customFormat="1" ht="17.100000000000001" customHeight="1">
      <c r="A5" s="1"/>
      <c r="B5" s="1528"/>
      <c r="C5" s="1644"/>
      <c r="D5" s="1480"/>
      <c r="E5" s="1643"/>
      <c r="F5" s="58" t="s">
        <v>14</v>
      </c>
      <c r="G5" s="113" t="s">
        <v>32</v>
      </c>
      <c r="H5" s="1649"/>
      <c r="I5" s="1651"/>
      <c r="J5" s="60" t="s">
        <v>146</v>
      </c>
      <c r="K5" s="151" t="s">
        <v>147</v>
      </c>
      <c r="L5" s="1641"/>
    </row>
    <row r="6" spans="1:12" ht="17.100000000000001" customHeight="1">
      <c r="B6" s="218" t="s">
        <v>22</v>
      </c>
      <c r="C6" s="290"/>
      <c r="D6" s="282"/>
      <c r="E6" s="282"/>
      <c r="F6" s="282"/>
      <c r="G6" s="283"/>
      <c r="H6" s="336"/>
      <c r="I6" s="282"/>
      <c r="J6" s="362" t="s">
        <v>190</v>
      </c>
      <c r="K6" s="337"/>
      <c r="L6" s="1469"/>
    </row>
    <row r="7" spans="1:12" ht="17.100000000000001" customHeight="1">
      <c r="B7" s="324" t="s">
        <v>105</v>
      </c>
      <c r="C7" s="325"/>
      <c r="D7" s="326"/>
      <c r="E7" s="327"/>
      <c r="F7" s="326"/>
      <c r="G7" s="328"/>
      <c r="H7" s="329"/>
      <c r="I7" s="326"/>
      <c r="J7" s="326"/>
      <c r="K7" s="330">
        <f>COUNTA(K15:K16)</f>
        <v>1</v>
      </c>
      <c r="L7" s="508"/>
    </row>
    <row r="8" spans="1:12" ht="17.100000000000001" customHeight="1">
      <c r="B8" s="204" t="s">
        <v>19</v>
      </c>
      <c r="C8" s="209"/>
      <c r="D8" s="207"/>
      <c r="E8" s="206"/>
      <c r="F8" s="207"/>
      <c r="G8" s="208"/>
      <c r="H8" s="331"/>
      <c r="I8" s="207"/>
      <c r="J8" s="207"/>
      <c r="K8" s="297">
        <f>COUNTIF(K15:K16,"不適")</f>
        <v>0</v>
      </c>
      <c r="L8" s="144"/>
    </row>
    <row r="9" spans="1:12" ht="17.100000000000001" customHeight="1">
      <c r="B9" s="204" t="s">
        <v>135</v>
      </c>
      <c r="C9" s="209"/>
      <c r="D9" s="207"/>
      <c r="E9" s="206"/>
      <c r="F9" s="207"/>
      <c r="G9" s="208"/>
      <c r="H9" s="331"/>
      <c r="I9" s="207"/>
      <c r="J9" s="207"/>
      <c r="K9" s="298">
        <f>K8/K7*100</f>
        <v>0</v>
      </c>
      <c r="L9" s="144"/>
    </row>
    <row r="10" spans="1:12" ht="17.100000000000001" customHeight="1">
      <c r="B10" s="204" t="s">
        <v>44</v>
      </c>
      <c r="C10" s="209"/>
      <c r="D10" s="207"/>
      <c r="E10" s="206"/>
      <c r="F10" s="211">
        <f>MAX(F15:F16)</f>
        <v>0</v>
      </c>
      <c r="G10" s="269">
        <f>MAX(G15:G16)</f>
        <v>0</v>
      </c>
      <c r="H10" s="332"/>
      <c r="I10" s="211"/>
      <c r="J10" s="211"/>
      <c r="K10" s="301"/>
      <c r="L10" s="144"/>
    </row>
    <row r="11" spans="1:12" ht="17.100000000000001" customHeight="1">
      <c r="B11" s="204" t="s">
        <v>45</v>
      </c>
      <c r="C11" s="209"/>
      <c r="D11" s="207"/>
      <c r="E11" s="206"/>
      <c r="F11" s="211">
        <f>MIN(F15:F16)</f>
        <v>0</v>
      </c>
      <c r="G11" s="269">
        <f>MIN(G15:G16)</f>
        <v>0</v>
      </c>
      <c r="H11" s="332"/>
      <c r="I11" s="211"/>
      <c r="J11" s="211"/>
      <c r="K11" s="298"/>
      <c r="L11" s="144"/>
    </row>
    <row r="12" spans="1:12" ht="17.100000000000001" customHeight="1" thickBot="1">
      <c r="B12" s="317"/>
      <c r="C12" s="333"/>
      <c r="D12" s="320"/>
      <c r="E12" s="256"/>
      <c r="F12" s="322"/>
      <c r="G12" s="323"/>
      <c r="H12" s="334"/>
      <c r="I12" s="322"/>
      <c r="J12" s="322"/>
      <c r="K12" s="335"/>
      <c r="L12" s="145"/>
    </row>
    <row r="13" spans="1:12" ht="17.100000000000001" customHeight="1" thickBot="1">
      <c r="A13" s="77"/>
      <c r="B13" s="138" t="s">
        <v>543</v>
      </c>
      <c r="C13" s="173">
        <v>45127</v>
      </c>
      <c r="D13" s="130" t="s">
        <v>26</v>
      </c>
      <c r="E13" s="148" t="s">
        <v>53</v>
      </c>
      <c r="F13" s="135">
        <v>27</v>
      </c>
      <c r="G13" s="149">
        <v>70</v>
      </c>
      <c r="H13" s="353" t="s">
        <v>144</v>
      </c>
      <c r="I13" s="136" t="s">
        <v>145</v>
      </c>
      <c r="J13" s="511">
        <v>200</v>
      </c>
      <c r="K13" s="354" t="s">
        <v>758</v>
      </c>
      <c r="L13" s="509" t="s">
        <v>191</v>
      </c>
    </row>
    <row r="14" spans="1:12" ht="17.100000000000001" customHeight="1">
      <c r="A14" s="77"/>
      <c r="B14" s="599" t="s">
        <v>786</v>
      </c>
      <c r="C14" s="533"/>
      <c r="D14" s="534"/>
      <c r="E14" s="611"/>
      <c r="F14" s="535"/>
      <c r="G14" s="541"/>
      <c r="H14" s="612"/>
      <c r="I14" s="539"/>
      <c r="J14" s="613"/>
      <c r="K14" s="614"/>
      <c r="L14" s="615"/>
    </row>
    <row r="15" spans="1:12" ht="17.100000000000001" customHeight="1">
      <c r="A15" s="77"/>
      <c r="B15" s="596" t="str">
        <f>'調査票（ダニ）①'!D5</f>
        <v/>
      </c>
      <c r="C15" s="165" t="str">
        <f>IF('調査票（ダニ）①'!D7="","",'調査票（ダニ）①'!D7)</f>
        <v/>
      </c>
      <c r="D15" s="73" t="str">
        <f>IF('調査票（ダニ）①'!X7="","",'調査票（ダニ）①'!X7)</f>
        <v/>
      </c>
      <c r="E15" s="73" t="str">
        <f>IF('調査票（ダニ）①'!D9="","",'調査票（ダニ）①'!D9)</f>
        <v/>
      </c>
      <c r="F15" s="103" t="str">
        <f>IF('調査票（ダニ）①'!D11="","",'調査票（ダニ）①'!D11)</f>
        <v/>
      </c>
      <c r="G15" s="190" t="str">
        <f>IF('調査票（ダニ）①'!U11="","",'調査票（ダニ）①'!U11)</f>
        <v/>
      </c>
      <c r="H15" s="350" t="str">
        <f>IF('調査票（ダニ）①'!D12="","",'調査票（ダニ）①'!D12)</f>
        <v/>
      </c>
      <c r="I15" s="73" t="str">
        <f>IF('調査票（ダニ）①'!D13="","",'調査票（ダニ）①'!D13)</f>
        <v/>
      </c>
      <c r="J15" s="73" t="e" cm="1">
        <f t="array" ref="J15">_xlfn.IFS('調査票（ダニ）①'!AE14="&gt;350","++",'調査票（ダニ）①'!AE14=150,"+",'調査票（ダニ）①'!AE14=100,"+",'調査票（ダニ）①'!AE14=50,"+",'調査票（ダニ）①'!AE14="&lt;10","-")</f>
        <v>#N/A</v>
      </c>
      <c r="K15" s="164" t="str">
        <f>IF('調査票（ダニ）①'!D14="","",'調査票（ダニ）①'!D14)</f>
        <v/>
      </c>
      <c r="L15" s="623">
        <f>'調査票（ダニ）①'!A21</f>
        <v>0</v>
      </c>
    </row>
    <row r="16" spans="1:12" ht="17.100000000000001" customHeight="1" thickBot="1">
      <c r="A16" s="77"/>
      <c r="B16" s="108"/>
      <c r="C16" s="172"/>
      <c r="D16" s="92"/>
      <c r="E16" s="93"/>
      <c r="F16" s="95"/>
      <c r="G16" s="150"/>
      <c r="H16" s="355"/>
      <c r="I16" s="91"/>
      <c r="J16" s="91"/>
      <c r="K16" s="356"/>
      <c r="L16" s="510"/>
    </row>
    <row r="17" ht="17.100000000000001" customHeight="1"/>
    <row r="18" ht="17.100000000000001" customHeight="1"/>
  </sheetData>
  <mergeCells count="11">
    <mergeCell ref="L3:L6"/>
    <mergeCell ref="B3:B5"/>
    <mergeCell ref="E3:E5"/>
    <mergeCell ref="C3:C5"/>
    <mergeCell ref="D3:D5"/>
    <mergeCell ref="J4:K4"/>
    <mergeCell ref="H3:K3"/>
    <mergeCell ref="H4:H5"/>
    <mergeCell ref="I4:I5"/>
    <mergeCell ref="F3:F4"/>
    <mergeCell ref="G3:G4"/>
  </mergeCells>
  <phoneticPr fontId="1"/>
  <dataValidations count="4">
    <dataValidation type="list" allowBlank="1" showInputMessage="1" showErrorMessage="1" sqref="D13">
      <formula1>"晴,曇,雨,雪,ー"</formula1>
    </dataValidation>
    <dataValidation type="list" allowBlank="1" showInputMessage="1" showErrorMessage="1" sqref="H13">
      <formula1>"寝具,カーペット,畳,その他"</formula1>
    </dataValidation>
    <dataValidation type="list" allowBlank="1" showInputMessage="1" showErrorMessage="1" sqref="I13">
      <formula1>"簡易法,匹数法,酵素免疫法"</formula1>
    </dataValidation>
    <dataValidation type="list" allowBlank="1" showInputMessage="1" showErrorMessage="1" sqref="K13">
      <formula1>"適,不適"</formula1>
    </dataValidation>
  </dataValidations>
  <printOptions horizontalCentered="1"/>
  <pageMargins left="0.70866141732283472" right="0.70866141732283472" top="0.74803149606299213" bottom="0.74803149606299213" header="0.31496062992125984" footer="0.31496062992125984"/>
  <pageSetup paperSize="9" scale="67" fitToHeight="0" orientation="landscape" r:id="rId1"/>
  <headerFooter>
    <oddFooter>&amp;C&amp;"ＭＳ ゴシック,標準"&amp;9県立ダニ　&amp;P/&amp;N&amp;R&amp;"ＭＳ ゴシック,標準"&amp;9一般社団法人長野県薬剤師会</oddFooter>
  </headerFooter>
  <ignoredErrors>
    <ignoredError sqref="J15" evalError="1"/>
  </ignoredErrors>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L18"/>
  <sheetViews>
    <sheetView zoomScale="120" zoomScaleNormal="120" zoomScaleSheetLayoutView="80" workbookViewId="0">
      <selection activeCell="J16" sqref="J16"/>
    </sheetView>
  </sheetViews>
  <sheetFormatPr defaultRowHeight="11.25"/>
  <cols>
    <col min="1" max="1" width="5.25" style="1" bestFit="1" customWidth="1"/>
    <col min="2" max="2" width="20" style="16" customWidth="1"/>
    <col min="3" max="3" width="12.375" style="10" customWidth="1"/>
    <col min="4" max="4" width="4.5" style="10" customWidth="1"/>
    <col min="5" max="5" width="16.375" style="16" customWidth="1"/>
    <col min="6" max="10" width="7.125" style="10" customWidth="1"/>
    <col min="11" max="11" width="7.125" style="29" customWidth="1"/>
    <col min="12" max="12" width="64.375" style="43" customWidth="1"/>
    <col min="13" max="16384" width="9" style="15"/>
  </cols>
  <sheetData>
    <row r="1" spans="1:12" s="9" customFormat="1" ht="17.25">
      <c r="A1" s="1"/>
      <c r="B1" s="21" t="s">
        <v>823</v>
      </c>
      <c r="C1" s="4"/>
      <c r="D1" s="4"/>
      <c r="E1" s="21"/>
      <c r="F1" s="4"/>
      <c r="G1" s="4"/>
      <c r="H1" s="4"/>
      <c r="I1" s="4"/>
      <c r="J1" s="4"/>
      <c r="K1" s="36"/>
      <c r="L1" s="37"/>
    </row>
    <row r="2" spans="1:12" s="10" customFormat="1" ht="17.100000000000001" customHeight="1" thickBot="1">
      <c r="A2" s="40"/>
      <c r="K2" s="29"/>
      <c r="L2" s="13"/>
    </row>
    <row r="3" spans="1:12" s="10" customFormat="1" ht="17.100000000000001" customHeight="1">
      <c r="A3" s="1"/>
      <c r="B3" s="1461" t="s">
        <v>0</v>
      </c>
      <c r="C3" s="1593" t="s">
        <v>111</v>
      </c>
      <c r="D3" s="1524" t="s">
        <v>5</v>
      </c>
      <c r="E3" s="1642" t="s">
        <v>122</v>
      </c>
      <c r="F3" s="1524" t="s">
        <v>31</v>
      </c>
      <c r="G3" s="1525" t="s">
        <v>27</v>
      </c>
      <c r="H3" s="1647" t="s">
        <v>142</v>
      </c>
      <c r="I3" s="1462"/>
      <c r="J3" s="1462"/>
      <c r="K3" s="1462"/>
      <c r="L3" s="1640" t="s">
        <v>95</v>
      </c>
    </row>
    <row r="4" spans="1:12" s="10" customFormat="1" ht="17.100000000000001" customHeight="1">
      <c r="A4" s="1"/>
      <c r="B4" s="1528"/>
      <c r="C4" s="1644"/>
      <c r="D4" s="1645"/>
      <c r="E4" s="1643"/>
      <c r="F4" s="1480"/>
      <c r="G4" s="1652"/>
      <c r="H4" s="1648" t="s">
        <v>140</v>
      </c>
      <c r="I4" s="1650" t="s">
        <v>141</v>
      </c>
      <c r="J4" s="1646" t="s">
        <v>143</v>
      </c>
      <c r="K4" s="1511"/>
      <c r="L4" s="1641"/>
    </row>
    <row r="5" spans="1:12" s="10" customFormat="1" ht="17.100000000000001" customHeight="1">
      <c r="A5" s="1"/>
      <c r="B5" s="1528"/>
      <c r="C5" s="1644"/>
      <c r="D5" s="1480"/>
      <c r="E5" s="1643"/>
      <c r="F5" s="58" t="s">
        <v>14</v>
      </c>
      <c r="G5" s="113" t="s">
        <v>32</v>
      </c>
      <c r="H5" s="1649"/>
      <c r="I5" s="1651"/>
      <c r="J5" s="60" t="s">
        <v>146</v>
      </c>
      <c r="K5" s="151" t="s">
        <v>147</v>
      </c>
      <c r="L5" s="1641"/>
    </row>
    <row r="6" spans="1:12" ht="17.100000000000001" customHeight="1">
      <c r="B6" s="218" t="s">
        <v>22</v>
      </c>
      <c r="C6" s="290"/>
      <c r="D6" s="282"/>
      <c r="E6" s="282"/>
      <c r="F6" s="282"/>
      <c r="G6" s="283"/>
      <c r="H6" s="336"/>
      <c r="I6" s="282"/>
      <c r="J6" s="362" t="s">
        <v>190</v>
      </c>
      <c r="K6" s="337"/>
      <c r="L6" s="1469"/>
    </row>
    <row r="7" spans="1:12" ht="17.100000000000001" customHeight="1">
      <c r="B7" s="324" t="s">
        <v>18</v>
      </c>
      <c r="C7" s="325"/>
      <c r="D7" s="326"/>
      <c r="E7" s="327"/>
      <c r="F7" s="326"/>
      <c r="G7" s="328"/>
      <c r="H7" s="329"/>
      <c r="I7" s="326"/>
      <c r="J7" s="326"/>
      <c r="K7" s="330">
        <f>COUNTA(K15:K16)</f>
        <v>1</v>
      </c>
      <c r="L7" s="508"/>
    </row>
    <row r="8" spans="1:12" ht="17.100000000000001" customHeight="1">
      <c r="B8" s="204" t="s">
        <v>19</v>
      </c>
      <c r="C8" s="209"/>
      <c r="D8" s="207"/>
      <c r="E8" s="206"/>
      <c r="F8" s="207"/>
      <c r="G8" s="208"/>
      <c r="H8" s="331"/>
      <c r="I8" s="207"/>
      <c r="J8" s="207"/>
      <c r="K8" s="297">
        <f>COUNTIF(K15:K16,"不適")</f>
        <v>0</v>
      </c>
      <c r="L8" s="144"/>
    </row>
    <row r="9" spans="1:12" ht="17.100000000000001" customHeight="1">
      <c r="B9" s="204" t="s">
        <v>135</v>
      </c>
      <c r="C9" s="209"/>
      <c r="D9" s="207"/>
      <c r="E9" s="206"/>
      <c r="F9" s="207"/>
      <c r="G9" s="208"/>
      <c r="H9" s="331"/>
      <c r="I9" s="207"/>
      <c r="J9" s="207"/>
      <c r="K9" s="298">
        <f>K8/K7*100</f>
        <v>0</v>
      </c>
      <c r="L9" s="144"/>
    </row>
    <row r="10" spans="1:12" ht="17.100000000000001" customHeight="1">
      <c r="B10" s="204" t="s">
        <v>44</v>
      </c>
      <c r="C10" s="209"/>
      <c r="D10" s="207"/>
      <c r="E10" s="206"/>
      <c r="F10" s="211">
        <f>MAX(F15:F16)</f>
        <v>0</v>
      </c>
      <c r="G10" s="269">
        <f>MAX(G15:G16)</f>
        <v>0</v>
      </c>
      <c r="H10" s="332"/>
      <c r="I10" s="211"/>
      <c r="J10" s="211"/>
      <c r="K10" s="301"/>
      <c r="L10" s="144"/>
    </row>
    <row r="11" spans="1:12" ht="17.100000000000001" customHeight="1">
      <c r="B11" s="204" t="s">
        <v>45</v>
      </c>
      <c r="C11" s="209"/>
      <c r="D11" s="207"/>
      <c r="E11" s="206"/>
      <c r="F11" s="211">
        <f>MIN(F15:F16)</f>
        <v>0</v>
      </c>
      <c r="G11" s="269">
        <f>MIN(G15:G16)</f>
        <v>0</v>
      </c>
      <c r="H11" s="332"/>
      <c r="I11" s="211"/>
      <c r="J11" s="211"/>
      <c r="K11" s="298"/>
      <c r="L11" s="144"/>
    </row>
    <row r="12" spans="1:12" ht="17.100000000000001" customHeight="1" thickBot="1">
      <c r="B12" s="317"/>
      <c r="C12" s="333"/>
      <c r="D12" s="320"/>
      <c r="E12" s="256"/>
      <c r="F12" s="322"/>
      <c r="G12" s="323"/>
      <c r="H12" s="334"/>
      <c r="I12" s="322"/>
      <c r="J12" s="322"/>
      <c r="K12" s="335"/>
      <c r="L12" s="145"/>
    </row>
    <row r="13" spans="1:12" ht="17.100000000000001" customHeight="1" thickBot="1">
      <c r="A13" s="77"/>
      <c r="B13" s="138" t="s">
        <v>543</v>
      </c>
      <c r="C13" s="173">
        <v>45127</v>
      </c>
      <c r="D13" s="130" t="s">
        <v>26</v>
      </c>
      <c r="E13" s="148" t="s">
        <v>53</v>
      </c>
      <c r="F13" s="135">
        <v>27</v>
      </c>
      <c r="G13" s="149">
        <v>70</v>
      </c>
      <c r="H13" s="353" t="s">
        <v>144</v>
      </c>
      <c r="I13" s="136" t="s">
        <v>145</v>
      </c>
      <c r="J13" s="511">
        <v>200</v>
      </c>
      <c r="K13" s="354" t="s">
        <v>758</v>
      </c>
      <c r="L13" s="509" t="s">
        <v>191</v>
      </c>
    </row>
    <row r="14" spans="1:12" ht="17.100000000000001" customHeight="1">
      <c r="A14" s="77"/>
      <c r="B14" s="599" t="s">
        <v>786</v>
      </c>
      <c r="C14" s="533"/>
      <c r="D14" s="534"/>
      <c r="E14" s="611"/>
      <c r="F14" s="535"/>
      <c r="G14" s="541"/>
      <c r="H14" s="612"/>
      <c r="I14" s="539"/>
      <c r="J14" s="613"/>
      <c r="K14" s="614"/>
      <c r="L14" s="615"/>
    </row>
    <row r="15" spans="1:12" ht="17.100000000000001" customHeight="1">
      <c r="A15" s="77"/>
      <c r="B15" s="596" t="str">
        <f>'調査票（ダニ）②'!D5</f>
        <v/>
      </c>
      <c r="C15" s="165" t="str">
        <f>IF('調査票（ダニ）②'!D7="","",'調査票（ダニ）②'!D7)</f>
        <v/>
      </c>
      <c r="D15" s="73" t="str">
        <f>IF('調査票（ダニ）②'!X7="","",'調査票（ダニ）②'!X7)</f>
        <v/>
      </c>
      <c r="E15" s="73" t="str">
        <f>IF('調査票（ダニ）②'!D9="","",'調査票（ダニ）②'!D9)</f>
        <v/>
      </c>
      <c r="F15" s="103" t="str">
        <f>IF('調査票（ダニ）②'!D11="","",'調査票（ダニ）②'!D11)</f>
        <v/>
      </c>
      <c r="G15" s="190" t="str">
        <f>IF('調査票（ダニ）②'!U11="","",'調査票（ダニ）②'!U11)</f>
        <v/>
      </c>
      <c r="H15" s="350" t="str">
        <f>IF('調査票（ダニ）②'!D12="","",'調査票（ダニ）②'!D12)</f>
        <v/>
      </c>
      <c r="I15" s="624" t="str">
        <f>IF('調査票（ダニ）②'!D13="","",'調査票（ダニ）②'!D13)</f>
        <v/>
      </c>
      <c r="J15" s="624" t="e" cm="1">
        <f t="array" ref="J15">_xlfn.IFS('調査票（ダニ）②'!AE14="&gt;350","++",'調査票（ダニ）②'!AE14=150,"+",'調査票（ダニ）②'!AE14=100,"+",'調査票（ダニ）②'!AE14=50,"+",'調査票（ダニ）②'!AE14="&lt;10","-")</f>
        <v>#N/A</v>
      </c>
      <c r="K15" s="625" t="str">
        <f>IF('調査票（ダニ）②'!D14="","",'調査票（ダニ）②'!D14)</f>
        <v/>
      </c>
      <c r="L15" s="623">
        <f>'調査票（ダニ）②'!A21</f>
        <v>0</v>
      </c>
    </row>
    <row r="16" spans="1:12" ht="17.100000000000001" customHeight="1" thickBot="1">
      <c r="A16" s="77"/>
      <c r="B16" s="108"/>
      <c r="C16" s="172"/>
      <c r="D16" s="92"/>
      <c r="E16" s="93"/>
      <c r="F16" s="95"/>
      <c r="G16" s="150"/>
      <c r="H16" s="355"/>
      <c r="I16" s="91"/>
      <c r="J16" s="91"/>
      <c r="K16" s="356"/>
      <c r="L16" s="510"/>
    </row>
    <row r="17" ht="17.100000000000001" customHeight="1"/>
    <row r="18" ht="17.100000000000001" customHeight="1"/>
  </sheetData>
  <mergeCells count="11">
    <mergeCell ref="G3:G4"/>
    <mergeCell ref="B3:B5"/>
    <mergeCell ref="C3:C5"/>
    <mergeCell ref="D3:D5"/>
    <mergeCell ref="E3:E5"/>
    <mergeCell ref="F3:F4"/>
    <mergeCell ref="H3:K3"/>
    <mergeCell ref="L3:L6"/>
    <mergeCell ref="H4:H5"/>
    <mergeCell ref="I4:I5"/>
    <mergeCell ref="J4:K4"/>
  </mergeCells>
  <phoneticPr fontId="1"/>
  <dataValidations count="4">
    <dataValidation type="list" allowBlank="1" showInputMessage="1" showErrorMessage="1" sqref="K13">
      <formula1>"適,不適"</formula1>
    </dataValidation>
    <dataValidation type="list" allowBlank="1" showInputMessage="1" showErrorMessage="1" sqref="I13">
      <formula1>"簡易法,匹数法,酵素免疫法"</formula1>
    </dataValidation>
    <dataValidation type="list" allowBlank="1" showInputMessage="1" showErrorMessage="1" sqref="H13">
      <formula1>"寝具,カーペット,畳,その他"</formula1>
    </dataValidation>
    <dataValidation type="list" allowBlank="1" showInputMessage="1" showErrorMessage="1" sqref="D13">
      <formula1>"晴,曇,雨,雪,ー"</formula1>
    </dataValidation>
  </dataValidations>
  <printOptions horizontalCentered="1"/>
  <pageMargins left="0.70866141732283472" right="0.70866141732283472" top="0.74803149606299213" bottom="0.74803149606299213" header="0.31496062992125984" footer="0.31496062992125984"/>
  <pageSetup paperSize="9" scale="67" fitToHeight="0" orientation="landscape" r:id="rId1"/>
  <headerFooter>
    <oddFooter>&amp;C&amp;"ＭＳ ゴシック,標準"&amp;9県立ダニ　&amp;P/&amp;N&amp;R&amp;"ＭＳ ゴシック,標準"&amp;9一般社団法人長野県薬剤師会</oddFooter>
  </headerFooter>
  <ignoredErrors>
    <ignoredError sqref="J15" evalError="1"/>
  </ignoredErrors>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Y24"/>
  <sheetViews>
    <sheetView zoomScale="118" zoomScaleNormal="118" zoomScaleSheetLayoutView="90" workbookViewId="0">
      <selection activeCell="G23" sqref="G23"/>
    </sheetView>
  </sheetViews>
  <sheetFormatPr defaultRowHeight="11.25"/>
  <cols>
    <col min="1" max="1" width="5.25" style="1" bestFit="1" customWidth="1"/>
    <col min="2" max="2" width="16.125" style="16" customWidth="1"/>
    <col min="3" max="3" width="9" style="41" bestFit="1" customWidth="1"/>
    <col min="4" max="4" width="14.625" style="41" customWidth="1"/>
    <col min="5" max="5" width="7.5" style="41" bestFit="1" customWidth="1"/>
    <col min="6" max="6" width="14.625" style="41" customWidth="1"/>
    <col min="7" max="7" width="12.625" style="19" customWidth="1"/>
    <col min="8" max="10" width="8.875" style="41" customWidth="1"/>
    <col min="11" max="11" width="5.625" style="41" customWidth="1"/>
    <col min="12" max="12" width="5.625" style="42" customWidth="1"/>
    <col min="13" max="13" width="8.5" style="41" customWidth="1"/>
    <col min="14" max="14" width="5.625" style="41" customWidth="1"/>
    <col min="15" max="15" width="5.625" style="42" customWidth="1"/>
    <col min="16" max="16" width="8.875" style="42" customWidth="1"/>
    <col min="17" max="22" width="7.375" style="42" customWidth="1"/>
    <col min="23" max="23" width="70.625" style="43" customWidth="1"/>
    <col min="24" max="24" width="3.625" style="15" customWidth="1"/>
    <col min="25" max="16384" width="9" style="15"/>
  </cols>
  <sheetData>
    <row r="1" spans="1:25" s="9" customFormat="1" ht="17.25">
      <c r="A1" s="40"/>
      <c r="B1" s="21" t="s">
        <v>824</v>
      </c>
      <c r="C1" s="34"/>
      <c r="D1" s="34"/>
      <c r="E1" s="34"/>
      <c r="F1" s="34"/>
      <c r="G1" s="6"/>
      <c r="H1" s="34"/>
      <c r="I1" s="34"/>
      <c r="J1" s="34"/>
      <c r="K1" s="34"/>
      <c r="L1" s="35"/>
      <c r="M1" s="34"/>
      <c r="N1" s="34"/>
      <c r="O1" s="35"/>
      <c r="P1" s="35"/>
      <c r="Q1" s="35"/>
      <c r="R1" s="35"/>
      <c r="S1" s="35"/>
      <c r="T1" s="35"/>
      <c r="U1" s="35"/>
      <c r="V1" s="35"/>
      <c r="W1" s="37"/>
    </row>
    <row r="2" spans="1:25" s="10" customFormat="1" ht="17.100000000000001" customHeight="1" thickBot="1">
      <c r="A2" s="40"/>
      <c r="C2" s="38"/>
      <c r="D2" s="38"/>
      <c r="E2" s="38"/>
      <c r="F2" s="38"/>
      <c r="G2" s="12"/>
      <c r="H2" s="38"/>
      <c r="I2" s="38"/>
      <c r="J2" s="38"/>
      <c r="K2" s="38"/>
      <c r="L2" s="39"/>
      <c r="M2" s="38"/>
      <c r="N2" s="38"/>
      <c r="O2" s="39"/>
      <c r="P2" s="39"/>
      <c r="Q2" s="39"/>
      <c r="R2" s="39"/>
      <c r="S2" s="39"/>
      <c r="T2" s="39"/>
      <c r="U2" s="39"/>
      <c r="V2" s="39"/>
      <c r="W2" s="13"/>
    </row>
    <row r="3" spans="1:25" s="10" customFormat="1" ht="17.100000000000001" customHeight="1">
      <c r="A3" s="40"/>
      <c r="B3" s="1669" t="s">
        <v>0</v>
      </c>
      <c r="C3" s="1671" t="s">
        <v>111</v>
      </c>
      <c r="D3" s="1594" t="s">
        <v>148</v>
      </c>
      <c r="E3" s="1659"/>
      <c r="F3" s="1659"/>
      <c r="G3" s="1659"/>
      <c r="H3" s="1658" t="s">
        <v>154</v>
      </c>
      <c r="I3" s="1678" t="s">
        <v>159</v>
      </c>
      <c r="J3" s="1657" t="s">
        <v>160</v>
      </c>
      <c r="K3" s="1658"/>
      <c r="L3" s="1659"/>
      <c r="M3" s="1659"/>
      <c r="N3" s="1659"/>
      <c r="O3" s="1659"/>
      <c r="P3" s="1660"/>
      <c r="Q3" s="1657" t="s">
        <v>166</v>
      </c>
      <c r="R3" s="1659"/>
      <c r="S3" s="1659"/>
      <c r="T3" s="1659"/>
      <c r="U3" s="1659"/>
      <c r="V3" s="1660"/>
      <c r="W3" s="1640" t="s">
        <v>95</v>
      </c>
    </row>
    <row r="4" spans="1:25" ht="17.100000000000001" customHeight="1">
      <c r="A4" s="40"/>
      <c r="B4" s="1670"/>
      <c r="C4" s="1672"/>
      <c r="D4" s="1673" t="s">
        <v>149</v>
      </c>
      <c r="E4" s="1673" t="s">
        <v>150</v>
      </c>
      <c r="F4" s="1673" t="s">
        <v>151</v>
      </c>
      <c r="G4" s="1673" t="s">
        <v>152</v>
      </c>
      <c r="H4" s="1665"/>
      <c r="I4" s="1679"/>
      <c r="J4" s="1655" t="s">
        <v>155</v>
      </c>
      <c r="K4" s="1676"/>
      <c r="L4" s="1665"/>
      <c r="M4" s="1676" t="s">
        <v>156</v>
      </c>
      <c r="N4" s="1676"/>
      <c r="O4" s="1665"/>
      <c r="P4" s="1661" t="s">
        <v>165</v>
      </c>
      <c r="Q4" s="1663" t="s">
        <v>176</v>
      </c>
      <c r="R4" s="1643" t="s">
        <v>167</v>
      </c>
      <c r="S4" s="1643" t="s">
        <v>168</v>
      </c>
      <c r="T4" s="1643" t="s">
        <v>169</v>
      </c>
      <c r="U4" s="1643" t="s">
        <v>175</v>
      </c>
      <c r="V4" s="1661" t="s">
        <v>170</v>
      </c>
      <c r="W4" s="1667"/>
    </row>
    <row r="5" spans="1:25" ht="17.100000000000001" customHeight="1">
      <c r="A5" s="40"/>
      <c r="B5" s="1670"/>
      <c r="C5" s="1672"/>
      <c r="D5" s="1673"/>
      <c r="E5" s="1673"/>
      <c r="F5" s="1673"/>
      <c r="G5" s="1673"/>
      <c r="H5" s="1653" t="s">
        <v>163</v>
      </c>
      <c r="I5" s="1654" t="s">
        <v>157</v>
      </c>
      <c r="J5" s="1655" t="s">
        <v>757</v>
      </c>
      <c r="K5" s="1676" t="s">
        <v>98</v>
      </c>
      <c r="L5" s="152" t="s">
        <v>164</v>
      </c>
      <c r="M5" s="1676" t="s">
        <v>757</v>
      </c>
      <c r="N5" s="1676" t="s">
        <v>98</v>
      </c>
      <c r="O5" s="152" t="s">
        <v>164</v>
      </c>
      <c r="P5" s="1661"/>
      <c r="Q5" s="1664"/>
      <c r="R5" s="1665"/>
      <c r="S5" s="1665"/>
      <c r="T5" s="1665"/>
      <c r="U5" s="1665"/>
      <c r="V5" s="1666"/>
      <c r="W5" s="1667"/>
    </row>
    <row r="6" spans="1:25" ht="17.100000000000001" customHeight="1">
      <c r="A6" s="40"/>
      <c r="B6" s="1670"/>
      <c r="C6" s="1672"/>
      <c r="D6" s="1674"/>
      <c r="E6" s="1674"/>
      <c r="F6" s="1674"/>
      <c r="G6" s="1675"/>
      <c r="H6" s="1653"/>
      <c r="I6" s="1654"/>
      <c r="J6" s="1656"/>
      <c r="K6" s="1677"/>
      <c r="L6" s="152" t="s">
        <v>92</v>
      </c>
      <c r="M6" s="1677"/>
      <c r="N6" s="1677"/>
      <c r="O6" s="152" t="s">
        <v>92</v>
      </c>
      <c r="P6" s="1662"/>
      <c r="Q6" s="160" t="s">
        <v>171</v>
      </c>
      <c r="R6" s="84" t="s">
        <v>171</v>
      </c>
      <c r="S6" s="84" t="s">
        <v>171</v>
      </c>
      <c r="T6" s="84" t="s">
        <v>171</v>
      </c>
      <c r="U6" s="84" t="s">
        <v>171</v>
      </c>
      <c r="V6" s="161" t="s">
        <v>171</v>
      </c>
      <c r="W6" s="1667"/>
    </row>
    <row r="7" spans="1:25" ht="17.100000000000001" customHeight="1">
      <c r="A7" s="40"/>
      <c r="B7" s="281" t="s">
        <v>22</v>
      </c>
      <c r="C7" s="338"/>
      <c r="D7" s="339"/>
      <c r="E7" s="339"/>
      <c r="F7" s="339"/>
      <c r="G7" s="310"/>
      <c r="H7" s="339" t="s">
        <v>158</v>
      </c>
      <c r="I7" s="340" t="s">
        <v>162</v>
      </c>
      <c r="J7" s="341"/>
      <c r="K7" s="339"/>
      <c r="L7" s="339"/>
      <c r="M7" s="339"/>
      <c r="N7" s="339"/>
      <c r="O7" s="339"/>
      <c r="P7" s="342" t="s">
        <v>161</v>
      </c>
      <c r="Q7" s="223">
        <v>100</v>
      </c>
      <c r="R7" s="220">
        <v>260</v>
      </c>
      <c r="S7" s="220">
        <v>200</v>
      </c>
      <c r="T7" s="220">
        <v>240</v>
      </c>
      <c r="U7" s="220">
        <v>3800</v>
      </c>
      <c r="V7" s="222">
        <v>220</v>
      </c>
      <c r="W7" s="1668"/>
    </row>
    <row r="8" spans="1:25" ht="17.100000000000001" customHeight="1">
      <c r="A8" s="40"/>
      <c r="B8" s="234" t="s">
        <v>18</v>
      </c>
      <c r="C8" s="331"/>
      <c r="D8" s="207"/>
      <c r="E8" s="207"/>
      <c r="F8" s="207"/>
      <c r="G8" s="207"/>
      <c r="H8" s="207"/>
      <c r="I8" s="297"/>
      <c r="J8" s="209"/>
      <c r="K8" s="207"/>
      <c r="L8" s="207"/>
      <c r="M8" s="207"/>
      <c r="N8" s="207"/>
      <c r="O8" s="207"/>
      <c r="P8" s="208"/>
      <c r="Q8" s="209">
        <f t="shared" ref="Q8:V8" si="0">COUNTA(Q15:Q16)</f>
        <v>1</v>
      </c>
      <c r="R8" s="207">
        <f t="shared" si="0"/>
        <v>1</v>
      </c>
      <c r="S8" s="207">
        <f t="shared" si="0"/>
        <v>1</v>
      </c>
      <c r="T8" s="207">
        <f t="shared" si="0"/>
        <v>1</v>
      </c>
      <c r="U8" s="207">
        <f t="shared" si="0"/>
        <v>1</v>
      </c>
      <c r="V8" s="208">
        <f t="shared" si="0"/>
        <v>1</v>
      </c>
      <c r="W8" s="346"/>
    </row>
    <row r="9" spans="1:25" ht="17.100000000000001" customHeight="1">
      <c r="A9" s="40"/>
      <c r="B9" s="234" t="s">
        <v>19</v>
      </c>
      <c r="C9" s="331"/>
      <c r="D9" s="207"/>
      <c r="E9" s="207"/>
      <c r="F9" s="207"/>
      <c r="G9" s="207"/>
      <c r="H9" s="207"/>
      <c r="I9" s="297"/>
      <c r="J9" s="209"/>
      <c r="K9" s="207"/>
      <c r="L9" s="207"/>
      <c r="M9" s="207"/>
      <c r="N9" s="207"/>
      <c r="O9" s="207"/>
      <c r="P9" s="208"/>
      <c r="Q9" s="209">
        <f>COUNTIF(Q15:Q16,"&gt;100")</f>
        <v>0</v>
      </c>
      <c r="R9" s="207">
        <f>COUNTIF(R15:R16,"&gt;260")</f>
        <v>0</v>
      </c>
      <c r="S9" s="207">
        <f>COUNTIF(S15:S16,"&gt;200")</f>
        <v>0</v>
      </c>
      <c r="T9" s="207">
        <f>COUNTIF(T15:T16,"&gt;240")</f>
        <v>0</v>
      </c>
      <c r="U9" s="207">
        <f>COUNTIF(U15:U16,"&gt;380")</f>
        <v>0</v>
      </c>
      <c r="V9" s="208">
        <f>COUNTIF(V15:V16,"&gt;220")</f>
        <v>0</v>
      </c>
      <c r="W9" s="346"/>
    </row>
    <row r="10" spans="1:25" ht="17.100000000000001" customHeight="1">
      <c r="A10" s="40"/>
      <c r="B10" s="234" t="s">
        <v>86</v>
      </c>
      <c r="C10" s="331"/>
      <c r="D10" s="207"/>
      <c r="E10" s="207"/>
      <c r="F10" s="207"/>
      <c r="G10" s="207"/>
      <c r="H10" s="207"/>
      <c r="I10" s="297"/>
      <c r="J10" s="209"/>
      <c r="K10" s="207"/>
      <c r="L10" s="207"/>
      <c r="M10" s="207"/>
      <c r="N10" s="207"/>
      <c r="O10" s="207"/>
      <c r="P10" s="208"/>
      <c r="Q10" s="209">
        <f>Q9/Q8*100</f>
        <v>0</v>
      </c>
      <c r="R10" s="207">
        <f t="shared" ref="R10:V10" si="1">R9/R8*100</f>
        <v>0</v>
      </c>
      <c r="S10" s="207">
        <f t="shared" si="1"/>
        <v>0</v>
      </c>
      <c r="T10" s="207">
        <f t="shared" si="1"/>
        <v>0</v>
      </c>
      <c r="U10" s="207">
        <f t="shared" si="1"/>
        <v>0</v>
      </c>
      <c r="V10" s="208">
        <f t="shared" si="1"/>
        <v>0</v>
      </c>
      <c r="W10" s="346"/>
    </row>
    <row r="11" spans="1:25" ht="17.100000000000001" customHeight="1">
      <c r="A11" s="40"/>
      <c r="B11" s="234" t="s">
        <v>44</v>
      </c>
      <c r="C11" s="331"/>
      <c r="D11" s="207"/>
      <c r="E11" s="207"/>
      <c r="F11" s="207"/>
      <c r="G11" s="207"/>
      <c r="H11" s="207"/>
      <c r="I11" s="297"/>
      <c r="J11" s="209"/>
      <c r="K11" s="207"/>
      <c r="L11" s="207"/>
      <c r="M11" s="207"/>
      <c r="N11" s="207"/>
      <c r="O11" s="207"/>
      <c r="P11" s="208"/>
      <c r="Q11" s="209">
        <f t="shared" ref="Q11:V11" si="2">MAX(Q15:Q16)</f>
        <v>0</v>
      </c>
      <c r="R11" s="207">
        <f t="shared" si="2"/>
        <v>0</v>
      </c>
      <c r="S11" s="207">
        <f t="shared" si="2"/>
        <v>0</v>
      </c>
      <c r="T11" s="207">
        <f t="shared" si="2"/>
        <v>0</v>
      </c>
      <c r="U11" s="207">
        <f t="shared" si="2"/>
        <v>0</v>
      </c>
      <c r="V11" s="208">
        <f t="shared" si="2"/>
        <v>0</v>
      </c>
      <c r="W11" s="346"/>
    </row>
    <row r="12" spans="1:25" ht="17.100000000000001" customHeight="1" thickBot="1">
      <c r="A12" s="40"/>
      <c r="B12" s="343" t="s">
        <v>45</v>
      </c>
      <c r="C12" s="344"/>
      <c r="D12" s="267"/>
      <c r="E12" s="267"/>
      <c r="F12" s="267"/>
      <c r="G12" s="267"/>
      <c r="H12" s="267"/>
      <c r="I12" s="345"/>
      <c r="J12" s="305"/>
      <c r="K12" s="267"/>
      <c r="L12" s="267"/>
      <c r="M12" s="267"/>
      <c r="N12" s="267"/>
      <c r="O12" s="267"/>
      <c r="P12" s="268"/>
      <c r="Q12" s="305">
        <f t="shared" ref="Q12:V12" si="3">MIN(Q15:Q16)</f>
        <v>0</v>
      </c>
      <c r="R12" s="267">
        <f t="shared" si="3"/>
        <v>0</v>
      </c>
      <c r="S12" s="267">
        <f t="shared" si="3"/>
        <v>0</v>
      </c>
      <c r="T12" s="267">
        <f t="shared" si="3"/>
        <v>0</v>
      </c>
      <c r="U12" s="267">
        <f t="shared" si="3"/>
        <v>0</v>
      </c>
      <c r="V12" s="268">
        <f t="shared" si="3"/>
        <v>0</v>
      </c>
      <c r="W12" s="347"/>
    </row>
    <row r="13" spans="1:25" ht="17.100000000000001" customHeight="1" thickBot="1">
      <c r="A13" s="79"/>
      <c r="B13" s="138" t="s">
        <v>543</v>
      </c>
      <c r="C13" s="173">
        <v>45127</v>
      </c>
      <c r="D13" s="130" t="s">
        <v>173</v>
      </c>
      <c r="E13" s="130">
        <v>1</v>
      </c>
      <c r="F13" s="130" t="s">
        <v>172</v>
      </c>
      <c r="G13" s="130" t="s">
        <v>153</v>
      </c>
      <c r="H13" s="629">
        <v>0.10416666666666667</v>
      </c>
      <c r="I13" s="661">
        <v>1</v>
      </c>
      <c r="J13" s="506">
        <v>45127.395833333336</v>
      </c>
      <c r="K13" s="130" t="s">
        <v>174</v>
      </c>
      <c r="L13" s="130">
        <v>26</v>
      </c>
      <c r="M13" s="507">
        <v>45127.791666666664</v>
      </c>
      <c r="N13" s="130" t="s">
        <v>174</v>
      </c>
      <c r="O13" s="130">
        <v>27</v>
      </c>
      <c r="P13" s="662">
        <f>M13-J13</f>
        <v>0.39583333332848269</v>
      </c>
      <c r="Q13" s="162">
        <v>60</v>
      </c>
      <c r="R13" s="130"/>
      <c r="S13" s="130"/>
      <c r="T13" s="130"/>
      <c r="U13" s="130"/>
      <c r="V13" s="163"/>
      <c r="W13" s="158"/>
      <c r="X13" s="72"/>
      <c r="Y13" s="72"/>
    </row>
    <row r="14" spans="1:25" ht="17.100000000000001" customHeight="1">
      <c r="A14" s="79"/>
      <c r="B14" s="599" t="s">
        <v>786</v>
      </c>
      <c r="C14" s="533"/>
      <c r="D14" s="525"/>
      <c r="E14" s="525"/>
      <c r="F14" s="525"/>
      <c r="G14" s="525"/>
      <c r="H14" s="525"/>
      <c r="I14" s="616"/>
      <c r="J14" s="617"/>
      <c r="K14" s="525"/>
      <c r="L14" s="525"/>
      <c r="M14" s="618"/>
      <c r="N14" s="525"/>
      <c r="O14" s="525"/>
      <c r="P14" s="619"/>
      <c r="Q14" s="543"/>
      <c r="R14" s="525"/>
      <c r="S14" s="525"/>
      <c r="T14" s="525"/>
      <c r="U14" s="525"/>
      <c r="V14" s="526"/>
      <c r="W14" s="620"/>
      <c r="X14" s="72"/>
      <c r="Y14" s="72"/>
    </row>
    <row r="15" spans="1:25" ht="17.100000000000001" customHeight="1">
      <c r="A15" s="79"/>
      <c r="B15" s="529" t="str">
        <f>'調査票（揮発性有機化合物）'!D5</f>
        <v/>
      </c>
      <c r="C15" s="170" t="str">
        <f>IF('調査票（揮発性有機化合物）'!D7="","",'調査票（揮発性有機化合物）'!D7)</f>
        <v/>
      </c>
      <c r="D15" s="73" t="str">
        <f>IF('調査票（揮発性有機化合物）'!D9="","",'調査票（揮発性有機化合物）'!D9)</f>
        <v/>
      </c>
      <c r="E15" s="73" t="str">
        <f>IF('調査票（揮発性有機化合物）'!O10="","",'調査票（揮発性有機化合物）'!O10)</f>
        <v/>
      </c>
      <c r="F15" s="73" t="str">
        <f>IF('調査票（揮発性有機化合物）'!D11="","",'調査票（揮発性有機化合物）'!D11)</f>
        <v/>
      </c>
      <c r="G15" s="73" t="str">
        <f>IF('調査票（揮発性有機化合物）'!D12="","",'調査票（揮発性有機化合物）'!D12)</f>
        <v/>
      </c>
      <c r="H15" s="713">
        <f>'調査票（揮発性有機化合物）'!T13-'調査票（揮発性有機化合物）'!G13</f>
        <v>0</v>
      </c>
      <c r="I15" s="714">
        <f>'調査票（揮発性有機化合物）'!T14-'調査票（揮発性有機化合物）'!G14</f>
        <v>0</v>
      </c>
      <c r="J15" s="626" t="str">
        <f>IF('調査票（揮発性有機化合物）'!G15="","",'調査票（揮発性有機化合物）'!G15)</f>
        <v/>
      </c>
      <c r="K15" s="73" t="str">
        <f>IF('調査票（揮発性有機化合物）'!U15="","",'調査票（揮発性有機化合物）'!U15)</f>
        <v/>
      </c>
      <c r="L15" s="73" t="str">
        <f>IF('調査票（揮発性有機化合物）'!Z15="","",'調査票（揮発性有機化合物）'!Z15)</f>
        <v/>
      </c>
      <c r="M15" s="627" t="str">
        <f>IF('調査票（揮発性有機化合物）'!G16="","",'調査票（揮発性有機化合物）'!G16)</f>
        <v/>
      </c>
      <c r="N15" s="73" t="str">
        <f>IF('調査票（揮発性有機化合物）'!U16="","",'調査票（揮発性有機化合物）'!U16)</f>
        <v/>
      </c>
      <c r="O15" s="73" t="str">
        <f>IF('調査票（揮発性有機化合物）'!Z16="","",'調査票（揮発性有機化合物）'!Z16)</f>
        <v/>
      </c>
      <c r="P15" s="660" t="e">
        <f>M15-J15</f>
        <v>#VALUE!</v>
      </c>
      <c r="Q15" s="75" t="str">
        <f>IF('調査票（揮発性有機化合物）'!M18="","",'調査票（揮発性有機化合物）'!M18)</f>
        <v/>
      </c>
      <c r="R15" s="73" t="str">
        <f>IF('調査票（揮発性有機化合物）'!M19="","",'調査票（揮発性有機化合物）'!M19)</f>
        <v/>
      </c>
      <c r="S15" s="73" t="str">
        <f>IF('調査票（揮発性有機化合物）'!M20="","",'調査票（揮発性有機化合物）'!M20)</f>
        <v/>
      </c>
      <c r="T15" s="73" t="str">
        <f>IF('調査票（揮発性有機化合物）'!M21="","",'調査票（揮発性有機化合物）'!M21)</f>
        <v/>
      </c>
      <c r="U15" s="73" t="str">
        <f>IF('調査票（揮発性有機化合物）'!M22="","",'調査票（揮発性有機化合物）'!M22)</f>
        <v/>
      </c>
      <c r="V15" s="74" t="str">
        <f>IF('調査票（揮発性有機化合物）'!M23="","",'調査票（揮発性有機化合物）'!M23)</f>
        <v/>
      </c>
      <c r="W15" s="628">
        <f>'調査票（揮発性有機化合物）'!A25</f>
        <v>0</v>
      </c>
      <c r="X15" s="72"/>
      <c r="Y15" s="72"/>
    </row>
    <row r="16" spans="1:25" ht="17.100000000000001" customHeight="1" thickBot="1">
      <c r="A16" s="79"/>
      <c r="B16" s="87"/>
      <c r="C16" s="171"/>
      <c r="D16" s="92"/>
      <c r="E16" s="92"/>
      <c r="F16" s="92"/>
      <c r="G16" s="92"/>
      <c r="H16" s="92"/>
      <c r="I16" s="166"/>
      <c r="J16" s="167"/>
      <c r="K16" s="92"/>
      <c r="L16" s="92"/>
      <c r="M16" s="156"/>
      <c r="N16" s="92"/>
      <c r="O16" s="92"/>
      <c r="P16" s="168"/>
      <c r="Q16" s="169"/>
      <c r="R16" s="92"/>
      <c r="S16" s="92"/>
      <c r="T16" s="92"/>
      <c r="U16" s="92"/>
      <c r="V16" s="168"/>
      <c r="W16" s="159"/>
      <c r="X16" s="72"/>
      <c r="Y16" s="72"/>
    </row>
    <row r="17" spans="1:19" ht="17.100000000000001" customHeight="1">
      <c r="A17" s="77"/>
      <c r="F17" s="153"/>
      <c r="G17" s="154"/>
      <c r="H17" s="153"/>
      <c r="I17" s="153"/>
      <c r="J17" s="153"/>
      <c r="K17" s="153"/>
      <c r="L17" s="155"/>
      <c r="M17" s="153"/>
      <c r="N17" s="153"/>
      <c r="O17" s="155"/>
      <c r="P17" s="155"/>
      <c r="Q17" s="155"/>
      <c r="R17" s="155"/>
      <c r="S17" s="155"/>
    </row>
    <row r="18" spans="1:19" ht="17.100000000000001" customHeight="1">
      <c r="A18" s="77"/>
    </row>
    <row r="19" spans="1:19" ht="17.100000000000001" customHeight="1">
      <c r="A19" s="77"/>
    </row>
    <row r="20" spans="1:19" ht="17.100000000000001" customHeight="1">
      <c r="A20" s="77"/>
    </row>
    <row r="21" spans="1:19" ht="17.100000000000001" customHeight="1">
      <c r="A21" s="77"/>
    </row>
    <row r="22" spans="1:19" ht="17.100000000000001" customHeight="1">
      <c r="A22" s="78"/>
    </row>
    <row r="23" spans="1:19" ht="17.100000000000001" customHeight="1">
      <c r="A23" s="77"/>
    </row>
    <row r="24" spans="1:19">
      <c r="A24" s="77"/>
    </row>
  </sheetData>
  <mergeCells count="27">
    <mergeCell ref="W3:W7"/>
    <mergeCell ref="B3:B6"/>
    <mergeCell ref="C3:C6"/>
    <mergeCell ref="D3:G3"/>
    <mergeCell ref="D4:D6"/>
    <mergeCell ref="E4:E6"/>
    <mergeCell ref="F4:F6"/>
    <mergeCell ref="G4:G6"/>
    <mergeCell ref="K5:K6"/>
    <mergeCell ref="J4:L4"/>
    <mergeCell ref="M4:O4"/>
    <mergeCell ref="M5:M6"/>
    <mergeCell ref="N5:N6"/>
    <mergeCell ref="H3:H4"/>
    <mergeCell ref="I3:I4"/>
    <mergeCell ref="Q3:V3"/>
    <mergeCell ref="Q4:Q5"/>
    <mergeCell ref="R4:R5"/>
    <mergeCell ref="S4:S5"/>
    <mergeCell ref="T4:T5"/>
    <mergeCell ref="V4:V5"/>
    <mergeCell ref="U4:U5"/>
    <mergeCell ref="H5:H6"/>
    <mergeCell ref="I5:I6"/>
    <mergeCell ref="J5:J6"/>
    <mergeCell ref="J3:P3"/>
    <mergeCell ref="P4:P6"/>
  </mergeCells>
  <phoneticPr fontId="1"/>
  <dataValidations count="3">
    <dataValidation type="list" allowBlank="1" showInputMessage="1" showErrorMessage="1" sqref="F13">
      <formula1>"有(恒常的稼働),有(随時稼働),無"</formula1>
    </dataValidation>
    <dataValidation type="list" allowBlank="1" showInputMessage="1" showErrorMessage="1" sqref="G13">
      <formula1>"木造,鉄筋ｺﾝｸﾘｰﾄ,鉄骨ﾌﾟﾚﾊﾌﾞ,その他"</formula1>
    </dataValidation>
    <dataValidation type="list" allowBlank="1" showInputMessage="1" showErrorMessage="1" sqref="N13 K13">
      <formula1>"晴,曇,雨,雪,ー"</formula1>
    </dataValidation>
  </dataValidations>
  <pageMargins left="0.23622047244094491" right="0.23622047244094491" top="0.55118110236220474" bottom="0.55118110236220474" header="0.31496062992125984" footer="0.31496062992125984"/>
  <pageSetup paperSize="9" scale="69" fitToHeight="0" orientation="landscape" r:id="rId1"/>
  <headerFooter>
    <oddFooter>&amp;C&amp;"ＭＳ ゴシック,標準"&amp;9県立揮発性有機化合物　&amp;P/&amp;N&amp;R&amp;"ＭＳ ゴシック,標準"&amp;9一般社団法人長野県薬剤師会</oddFooter>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CCECFF"/>
  </sheetPr>
  <dimension ref="A1:AD34"/>
  <sheetViews>
    <sheetView zoomScaleNormal="100" workbookViewId="0">
      <selection activeCell="AD12" sqref="AD12"/>
    </sheetView>
  </sheetViews>
  <sheetFormatPr defaultRowHeight="13.5"/>
  <cols>
    <col min="1" max="1" width="3.625" style="364" customWidth="1"/>
    <col min="2" max="2" width="5.875" style="364" customWidth="1"/>
    <col min="3" max="3" width="7.5" style="364" customWidth="1"/>
    <col min="4" max="27" width="2.625" style="364" customWidth="1"/>
    <col min="28" max="28" width="6.625" style="364" customWidth="1"/>
    <col min="29" max="29" width="2.625" style="364" customWidth="1"/>
    <col min="30" max="30" width="64.625" style="378" customWidth="1"/>
    <col min="31" max="256" width="9" style="364"/>
    <col min="257" max="257" width="3.625" style="364" customWidth="1"/>
    <col min="258" max="258" width="5.875" style="364" customWidth="1"/>
    <col min="259" max="259" width="7.5" style="364" customWidth="1"/>
    <col min="260" max="283" width="2.625" style="364" customWidth="1"/>
    <col min="284" max="284" width="6.625" style="364" customWidth="1"/>
    <col min="285" max="285" width="2.625" style="364" customWidth="1"/>
    <col min="286" max="286" width="50.625" style="364" customWidth="1"/>
    <col min="287" max="512" width="9" style="364"/>
    <col min="513" max="513" width="3.625" style="364" customWidth="1"/>
    <col min="514" max="514" width="5.875" style="364" customWidth="1"/>
    <col min="515" max="515" width="7.5" style="364" customWidth="1"/>
    <col min="516" max="539" width="2.625" style="364" customWidth="1"/>
    <col min="540" max="540" width="6.625" style="364" customWidth="1"/>
    <col min="541" max="541" width="2.625" style="364" customWidth="1"/>
    <col min="542" max="542" width="50.625" style="364" customWidth="1"/>
    <col min="543" max="768" width="9" style="364"/>
    <col min="769" max="769" width="3.625" style="364" customWidth="1"/>
    <col min="770" max="770" width="5.875" style="364" customWidth="1"/>
    <col min="771" max="771" width="7.5" style="364" customWidth="1"/>
    <col min="772" max="795" width="2.625" style="364" customWidth="1"/>
    <col min="796" max="796" width="6.625" style="364" customWidth="1"/>
    <col min="797" max="797" width="2.625" style="364" customWidth="1"/>
    <col min="798" max="798" width="50.625" style="364" customWidth="1"/>
    <col min="799" max="1024" width="9" style="364"/>
    <col min="1025" max="1025" width="3.625" style="364" customWidth="1"/>
    <col min="1026" max="1026" width="5.875" style="364" customWidth="1"/>
    <col min="1027" max="1027" width="7.5" style="364" customWidth="1"/>
    <col min="1028" max="1051" width="2.625" style="364" customWidth="1"/>
    <col min="1052" max="1052" width="6.625" style="364" customWidth="1"/>
    <col min="1053" max="1053" width="2.625" style="364" customWidth="1"/>
    <col min="1054" max="1054" width="50.625" style="364" customWidth="1"/>
    <col min="1055" max="1280" width="9" style="364"/>
    <col min="1281" max="1281" width="3.625" style="364" customWidth="1"/>
    <col min="1282" max="1282" width="5.875" style="364" customWidth="1"/>
    <col min="1283" max="1283" width="7.5" style="364" customWidth="1"/>
    <col min="1284" max="1307" width="2.625" style="364" customWidth="1"/>
    <col min="1308" max="1308" width="6.625" style="364" customWidth="1"/>
    <col min="1309" max="1309" width="2.625" style="364" customWidth="1"/>
    <col min="1310" max="1310" width="50.625" style="364" customWidth="1"/>
    <col min="1311" max="1536" width="9" style="364"/>
    <col min="1537" max="1537" width="3.625" style="364" customWidth="1"/>
    <col min="1538" max="1538" width="5.875" style="364" customWidth="1"/>
    <col min="1539" max="1539" width="7.5" style="364" customWidth="1"/>
    <col min="1540" max="1563" width="2.625" style="364" customWidth="1"/>
    <col min="1564" max="1564" width="6.625" style="364" customWidth="1"/>
    <col min="1565" max="1565" width="2.625" style="364" customWidth="1"/>
    <col min="1566" max="1566" width="50.625" style="364" customWidth="1"/>
    <col min="1567" max="1792" width="9" style="364"/>
    <col min="1793" max="1793" width="3.625" style="364" customWidth="1"/>
    <col min="1794" max="1794" width="5.875" style="364" customWidth="1"/>
    <col min="1795" max="1795" width="7.5" style="364" customWidth="1"/>
    <col min="1796" max="1819" width="2.625" style="364" customWidth="1"/>
    <col min="1820" max="1820" width="6.625" style="364" customWidth="1"/>
    <col min="1821" max="1821" width="2.625" style="364" customWidth="1"/>
    <col min="1822" max="1822" width="50.625" style="364" customWidth="1"/>
    <col min="1823" max="2048" width="9" style="364"/>
    <col min="2049" max="2049" width="3.625" style="364" customWidth="1"/>
    <col min="2050" max="2050" width="5.875" style="364" customWidth="1"/>
    <col min="2051" max="2051" width="7.5" style="364" customWidth="1"/>
    <col min="2052" max="2075" width="2.625" style="364" customWidth="1"/>
    <col min="2076" max="2076" width="6.625" style="364" customWidth="1"/>
    <col min="2077" max="2077" width="2.625" style="364" customWidth="1"/>
    <col min="2078" max="2078" width="50.625" style="364" customWidth="1"/>
    <col min="2079" max="2304" width="9" style="364"/>
    <col min="2305" max="2305" width="3.625" style="364" customWidth="1"/>
    <col min="2306" max="2306" width="5.875" style="364" customWidth="1"/>
    <col min="2307" max="2307" width="7.5" style="364" customWidth="1"/>
    <col min="2308" max="2331" width="2.625" style="364" customWidth="1"/>
    <col min="2332" max="2332" width="6.625" style="364" customWidth="1"/>
    <col min="2333" max="2333" width="2.625" style="364" customWidth="1"/>
    <col min="2334" max="2334" width="50.625" style="364" customWidth="1"/>
    <col min="2335" max="2560" width="9" style="364"/>
    <col min="2561" max="2561" width="3.625" style="364" customWidth="1"/>
    <col min="2562" max="2562" width="5.875" style="364" customWidth="1"/>
    <col min="2563" max="2563" width="7.5" style="364" customWidth="1"/>
    <col min="2564" max="2587" width="2.625" style="364" customWidth="1"/>
    <col min="2588" max="2588" width="6.625" style="364" customWidth="1"/>
    <col min="2589" max="2589" width="2.625" style="364" customWidth="1"/>
    <col min="2590" max="2590" width="50.625" style="364" customWidth="1"/>
    <col min="2591" max="2816" width="9" style="364"/>
    <col min="2817" max="2817" width="3.625" style="364" customWidth="1"/>
    <col min="2818" max="2818" width="5.875" style="364" customWidth="1"/>
    <col min="2819" max="2819" width="7.5" style="364" customWidth="1"/>
    <col min="2820" max="2843" width="2.625" style="364" customWidth="1"/>
    <col min="2844" max="2844" width="6.625" style="364" customWidth="1"/>
    <col min="2845" max="2845" width="2.625" style="364" customWidth="1"/>
    <col min="2846" max="2846" width="50.625" style="364" customWidth="1"/>
    <col min="2847" max="3072" width="9" style="364"/>
    <col min="3073" max="3073" width="3.625" style="364" customWidth="1"/>
    <col min="3074" max="3074" width="5.875" style="364" customWidth="1"/>
    <col min="3075" max="3075" width="7.5" style="364" customWidth="1"/>
    <col min="3076" max="3099" width="2.625" style="364" customWidth="1"/>
    <col min="3100" max="3100" width="6.625" style="364" customWidth="1"/>
    <col min="3101" max="3101" width="2.625" style="364" customWidth="1"/>
    <col min="3102" max="3102" width="50.625" style="364" customWidth="1"/>
    <col min="3103" max="3328" width="9" style="364"/>
    <col min="3329" max="3329" width="3.625" style="364" customWidth="1"/>
    <col min="3330" max="3330" width="5.875" style="364" customWidth="1"/>
    <col min="3331" max="3331" width="7.5" style="364" customWidth="1"/>
    <col min="3332" max="3355" width="2.625" style="364" customWidth="1"/>
    <col min="3356" max="3356" width="6.625" style="364" customWidth="1"/>
    <col min="3357" max="3357" width="2.625" style="364" customWidth="1"/>
    <col min="3358" max="3358" width="50.625" style="364" customWidth="1"/>
    <col min="3359" max="3584" width="9" style="364"/>
    <col min="3585" max="3585" width="3.625" style="364" customWidth="1"/>
    <col min="3586" max="3586" width="5.875" style="364" customWidth="1"/>
    <col min="3587" max="3587" width="7.5" style="364" customWidth="1"/>
    <col min="3588" max="3611" width="2.625" style="364" customWidth="1"/>
    <col min="3612" max="3612" width="6.625" style="364" customWidth="1"/>
    <col min="3613" max="3613" width="2.625" style="364" customWidth="1"/>
    <col min="3614" max="3614" width="50.625" style="364" customWidth="1"/>
    <col min="3615" max="3840" width="9" style="364"/>
    <col min="3841" max="3841" width="3.625" style="364" customWidth="1"/>
    <col min="3842" max="3842" width="5.875" style="364" customWidth="1"/>
    <col min="3843" max="3843" width="7.5" style="364" customWidth="1"/>
    <col min="3844" max="3867" width="2.625" style="364" customWidth="1"/>
    <col min="3868" max="3868" width="6.625" style="364" customWidth="1"/>
    <col min="3869" max="3869" width="2.625" style="364" customWidth="1"/>
    <col min="3870" max="3870" width="50.625" style="364" customWidth="1"/>
    <col min="3871" max="4096" width="9" style="364"/>
    <col min="4097" max="4097" width="3.625" style="364" customWidth="1"/>
    <col min="4098" max="4098" width="5.875" style="364" customWidth="1"/>
    <col min="4099" max="4099" width="7.5" style="364" customWidth="1"/>
    <col min="4100" max="4123" width="2.625" style="364" customWidth="1"/>
    <col min="4124" max="4124" width="6.625" style="364" customWidth="1"/>
    <col min="4125" max="4125" width="2.625" style="364" customWidth="1"/>
    <col min="4126" max="4126" width="50.625" style="364" customWidth="1"/>
    <col min="4127" max="4352" width="9" style="364"/>
    <col min="4353" max="4353" width="3.625" style="364" customWidth="1"/>
    <col min="4354" max="4354" width="5.875" style="364" customWidth="1"/>
    <col min="4355" max="4355" width="7.5" style="364" customWidth="1"/>
    <col min="4356" max="4379" width="2.625" style="364" customWidth="1"/>
    <col min="4380" max="4380" width="6.625" style="364" customWidth="1"/>
    <col min="4381" max="4381" width="2.625" style="364" customWidth="1"/>
    <col min="4382" max="4382" width="50.625" style="364" customWidth="1"/>
    <col min="4383" max="4608" width="9" style="364"/>
    <col min="4609" max="4609" width="3.625" style="364" customWidth="1"/>
    <col min="4610" max="4610" width="5.875" style="364" customWidth="1"/>
    <col min="4611" max="4611" width="7.5" style="364" customWidth="1"/>
    <col min="4612" max="4635" width="2.625" style="364" customWidth="1"/>
    <col min="4636" max="4636" width="6.625" style="364" customWidth="1"/>
    <col min="4637" max="4637" width="2.625" style="364" customWidth="1"/>
    <col min="4638" max="4638" width="50.625" style="364" customWidth="1"/>
    <col min="4639" max="4864" width="9" style="364"/>
    <col min="4865" max="4865" width="3.625" style="364" customWidth="1"/>
    <col min="4866" max="4866" width="5.875" style="364" customWidth="1"/>
    <col min="4867" max="4867" width="7.5" style="364" customWidth="1"/>
    <col min="4868" max="4891" width="2.625" style="364" customWidth="1"/>
    <col min="4892" max="4892" width="6.625" style="364" customWidth="1"/>
    <col min="4893" max="4893" width="2.625" style="364" customWidth="1"/>
    <col min="4894" max="4894" width="50.625" style="364" customWidth="1"/>
    <col min="4895" max="5120" width="9" style="364"/>
    <col min="5121" max="5121" width="3.625" style="364" customWidth="1"/>
    <col min="5122" max="5122" width="5.875" style="364" customWidth="1"/>
    <col min="5123" max="5123" width="7.5" style="364" customWidth="1"/>
    <col min="5124" max="5147" width="2.625" style="364" customWidth="1"/>
    <col min="5148" max="5148" width="6.625" style="364" customWidth="1"/>
    <col min="5149" max="5149" width="2.625" style="364" customWidth="1"/>
    <col min="5150" max="5150" width="50.625" style="364" customWidth="1"/>
    <col min="5151" max="5376" width="9" style="364"/>
    <col min="5377" max="5377" width="3.625" style="364" customWidth="1"/>
    <col min="5378" max="5378" width="5.875" style="364" customWidth="1"/>
    <col min="5379" max="5379" width="7.5" style="364" customWidth="1"/>
    <col min="5380" max="5403" width="2.625" style="364" customWidth="1"/>
    <col min="5404" max="5404" width="6.625" style="364" customWidth="1"/>
    <col min="5405" max="5405" width="2.625" style="364" customWidth="1"/>
    <col min="5406" max="5406" width="50.625" style="364" customWidth="1"/>
    <col min="5407" max="5632" width="9" style="364"/>
    <col min="5633" max="5633" width="3.625" style="364" customWidth="1"/>
    <col min="5634" max="5634" width="5.875" style="364" customWidth="1"/>
    <col min="5635" max="5635" width="7.5" style="364" customWidth="1"/>
    <col min="5636" max="5659" width="2.625" style="364" customWidth="1"/>
    <col min="5660" max="5660" width="6.625" style="364" customWidth="1"/>
    <col min="5661" max="5661" width="2.625" style="364" customWidth="1"/>
    <col min="5662" max="5662" width="50.625" style="364" customWidth="1"/>
    <col min="5663" max="5888" width="9" style="364"/>
    <col min="5889" max="5889" width="3.625" style="364" customWidth="1"/>
    <col min="5890" max="5890" width="5.875" style="364" customWidth="1"/>
    <col min="5891" max="5891" width="7.5" style="364" customWidth="1"/>
    <col min="5892" max="5915" width="2.625" style="364" customWidth="1"/>
    <col min="5916" max="5916" width="6.625" style="364" customWidth="1"/>
    <col min="5917" max="5917" width="2.625" style="364" customWidth="1"/>
    <col min="5918" max="5918" width="50.625" style="364" customWidth="1"/>
    <col min="5919" max="6144" width="9" style="364"/>
    <col min="6145" max="6145" width="3.625" style="364" customWidth="1"/>
    <col min="6146" max="6146" width="5.875" style="364" customWidth="1"/>
    <col min="6147" max="6147" width="7.5" style="364" customWidth="1"/>
    <col min="6148" max="6171" width="2.625" style="364" customWidth="1"/>
    <col min="6172" max="6172" width="6.625" style="364" customWidth="1"/>
    <col min="6173" max="6173" width="2.625" style="364" customWidth="1"/>
    <col min="6174" max="6174" width="50.625" style="364" customWidth="1"/>
    <col min="6175" max="6400" width="9" style="364"/>
    <col min="6401" max="6401" width="3.625" style="364" customWidth="1"/>
    <col min="6402" max="6402" width="5.875" style="364" customWidth="1"/>
    <col min="6403" max="6403" width="7.5" style="364" customWidth="1"/>
    <col min="6404" max="6427" width="2.625" style="364" customWidth="1"/>
    <col min="6428" max="6428" width="6.625" style="364" customWidth="1"/>
    <col min="6429" max="6429" width="2.625" style="364" customWidth="1"/>
    <col min="6430" max="6430" width="50.625" style="364" customWidth="1"/>
    <col min="6431" max="6656" width="9" style="364"/>
    <col min="6657" max="6657" width="3.625" style="364" customWidth="1"/>
    <col min="6658" max="6658" width="5.875" style="364" customWidth="1"/>
    <col min="6659" max="6659" width="7.5" style="364" customWidth="1"/>
    <col min="6660" max="6683" width="2.625" style="364" customWidth="1"/>
    <col min="6684" max="6684" width="6.625" style="364" customWidth="1"/>
    <col min="6685" max="6685" width="2.625" style="364" customWidth="1"/>
    <col min="6686" max="6686" width="50.625" style="364" customWidth="1"/>
    <col min="6687" max="6912" width="9" style="364"/>
    <col min="6913" max="6913" width="3.625" style="364" customWidth="1"/>
    <col min="6914" max="6914" width="5.875" style="364" customWidth="1"/>
    <col min="6915" max="6915" width="7.5" style="364" customWidth="1"/>
    <col min="6916" max="6939" width="2.625" style="364" customWidth="1"/>
    <col min="6940" max="6940" width="6.625" style="364" customWidth="1"/>
    <col min="6941" max="6941" width="2.625" style="364" customWidth="1"/>
    <col min="6942" max="6942" width="50.625" style="364" customWidth="1"/>
    <col min="6943" max="7168" width="9" style="364"/>
    <col min="7169" max="7169" width="3.625" style="364" customWidth="1"/>
    <col min="7170" max="7170" width="5.875" style="364" customWidth="1"/>
    <col min="7171" max="7171" width="7.5" style="364" customWidth="1"/>
    <col min="7172" max="7195" width="2.625" style="364" customWidth="1"/>
    <col min="7196" max="7196" width="6.625" style="364" customWidth="1"/>
    <col min="7197" max="7197" width="2.625" style="364" customWidth="1"/>
    <col min="7198" max="7198" width="50.625" style="364" customWidth="1"/>
    <col min="7199" max="7424" width="9" style="364"/>
    <col min="7425" max="7425" width="3.625" style="364" customWidth="1"/>
    <col min="7426" max="7426" width="5.875" style="364" customWidth="1"/>
    <col min="7427" max="7427" width="7.5" style="364" customWidth="1"/>
    <col min="7428" max="7451" width="2.625" style="364" customWidth="1"/>
    <col min="7452" max="7452" width="6.625" style="364" customWidth="1"/>
    <col min="7453" max="7453" width="2.625" style="364" customWidth="1"/>
    <col min="7454" max="7454" width="50.625" style="364" customWidth="1"/>
    <col min="7455" max="7680" width="9" style="364"/>
    <col min="7681" max="7681" width="3.625" style="364" customWidth="1"/>
    <col min="7682" max="7682" width="5.875" style="364" customWidth="1"/>
    <col min="7683" max="7683" width="7.5" style="364" customWidth="1"/>
    <col min="7684" max="7707" width="2.625" style="364" customWidth="1"/>
    <col min="7708" max="7708" width="6.625" style="364" customWidth="1"/>
    <col min="7709" max="7709" width="2.625" style="364" customWidth="1"/>
    <col min="7710" max="7710" width="50.625" style="364" customWidth="1"/>
    <col min="7711" max="7936" width="9" style="364"/>
    <col min="7937" max="7937" width="3.625" style="364" customWidth="1"/>
    <col min="7938" max="7938" width="5.875" style="364" customWidth="1"/>
    <col min="7939" max="7939" width="7.5" style="364" customWidth="1"/>
    <col min="7940" max="7963" width="2.625" style="364" customWidth="1"/>
    <col min="7964" max="7964" width="6.625" style="364" customWidth="1"/>
    <col min="7965" max="7965" width="2.625" style="364" customWidth="1"/>
    <col min="7966" max="7966" width="50.625" style="364" customWidth="1"/>
    <col min="7967" max="8192" width="9" style="364"/>
    <col min="8193" max="8193" width="3.625" style="364" customWidth="1"/>
    <col min="8194" max="8194" width="5.875" style="364" customWidth="1"/>
    <col min="8195" max="8195" width="7.5" style="364" customWidth="1"/>
    <col min="8196" max="8219" width="2.625" style="364" customWidth="1"/>
    <col min="8220" max="8220" width="6.625" style="364" customWidth="1"/>
    <col min="8221" max="8221" width="2.625" style="364" customWidth="1"/>
    <col min="8222" max="8222" width="50.625" style="364" customWidth="1"/>
    <col min="8223" max="8448" width="9" style="364"/>
    <col min="8449" max="8449" width="3.625" style="364" customWidth="1"/>
    <col min="8450" max="8450" width="5.875" style="364" customWidth="1"/>
    <col min="8451" max="8451" width="7.5" style="364" customWidth="1"/>
    <col min="8452" max="8475" width="2.625" style="364" customWidth="1"/>
    <col min="8476" max="8476" width="6.625" style="364" customWidth="1"/>
    <col min="8477" max="8477" width="2.625" style="364" customWidth="1"/>
    <col min="8478" max="8478" width="50.625" style="364" customWidth="1"/>
    <col min="8479" max="8704" width="9" style="364"/>
    <col min="8705" max="8705" width="3.625" style="364" customWidth="1"/>
    <col min="8706" max="8706" width="5.875" style="364" customWidth="1"/>
    <col min="8707" max="8707" width="7.5" style="364" customWidth="1"/>
    <col min="8708" max="8731" width="2.625" style="364" customWidth="1"/>
    <col min="8732" max="8732" width="6.625" style="364" customWidth="1"/>
    <col min="8733" max="8733" width="2.625" style="364" customWidth="1"/>
    <col min="8734" max="8734" width="50.625" style="364" customWidth="1"/>
    <col min="8735" max="8960" width="9" style="364"/>
    <col min="8961" max="8961" width="3.625" style="364" customWidth="1"/>
    <col min="8962" max="8962" width="5.875" style="364" customWidth="1"/>
    <col min="8963" max="8963" width="7.5" style="364" customWidth="1"/>
    <col min="8964" max="8987" width="2.625" style="364" customWidth="1"/>
    <col min="8988" max="8988" width="6.625" style="364" customWidth="1"/>
    <col min="8989" max="8989" width="2.625" style="364" customWidth="1"/>
    <col min="8990" max="8990" width="50.625" style="364" customWidth="1"/>
    <col min="8991" max="9216" width="9" style="364"/>
    <col min="9217" max="9217" width="3.625" style="364" customWidth="1"/>
    <col min="9218" max="9218" width="5.875" style="364" customWidth="1"/>
    <col min="9219" max="9219" width="7.5" style="364" customWidth="1"/>
    <col min="9220" max="9243" width="2.625" style="364" customWidth="1"/>
    <col min="9244" max="9244" width="6.625" style="364" customWidth="1"/>
    <col min="9245" max="9245" width="2.625" style="364" customWidth="1"/>
    <col min="9246" max="9246" width="50.625" style="364" customWidth="1"/>
    <col min="9247" max="9472" width="9" style="364"/>
    <col min="9473" max="9473" width="3.625" style="364" customWidth="1"/>
    <col min="9474" max="9474" width="5.875" style="364" customWidth="1"/>
    <col min="9475" max="9475" width="7.5" style="364" customWidth="1"/>
    <col min="9476" max="9499" width="2.625" style="364" customWidth="1"/>
    <col min="9500" max="9500" width="6.625" style="364" customWidth="1"/>
    <col min="9501" max="9501" width="2.625" style="364" customWidth="1"/>
    <col min="9502" max="9502" width="50.625" style="364" customWidth="1"/>
    <col min="9503" max="9728" width="9" style="364"/>
    <col min="9729" max="9729" width="3.625" style="364" customWidth="1"/>
    <col min="9730" max="9730" width="5.875" style="364" customWidth="1"/>
    <col min="9731" max="9731" width="7.5" style="364" customWidth="1"/>
    <col min="9732" max="9755" width="2.625" style="364" customWidth="1"/>
    <col min="9756" max="9756" width="6.625" style="364" customWidth="1"/>
    <col min="9757" max="9757" width="2.625" style="364" customWidth="1"/>
    <col min="9758" max="9758" width="50.625" style="364" customWidth="1"/>
    <col min="9759" max="9984" width="9" style="364"/>
    <col min="9985" max="9985" width="3.625" style="364" customWidth="1"/>
    <col min="9986" max="9986" width="5.875" style="364" customWidth="1"/>
    <col min="9987" max="9987" width="7.5" style="364" customWidth="1"/>
    <col min="9988" max="10011" width="2.625" style="364" customWidth="1"/>
    <col min="10012" max="10012" width="6.625" style="364" customWidth="1"/>
    <col min="10013" max="10013" width="2.625" style="364" customWidth="1"/>
    <col min="10014" max="10014" width="50.625" style="364" customWidth="1"/>
    <col min="10015" max="10240" width="9" style="364"/>
    <col min="10241" max="10241" width="3.625" style="364" customWidth="1"/>
    <col min="10242" max="10242" width="5.875" style="364" customWidth="1"/>
    <col min="10243" max="10243" width="7.5" style="364" customWidth="1"/>
    <col min="10244" max="10267" width="2.625" style="364" customWidth="1"/>
    <col min="10268" max="10268" width="6.625" style="364" customWidth="1"/>
    <col min="10269" max="10269" width="2.625" style="364" customWidth="1"/>
    <col min="10270" max="10270" width="50.625" style="364" customWidth="1"/>
    <col min="10271" max="10496" width="9" style="364"/>
    <col min="10497" max="10497" width="3.625" style="364" customWidth="1"/>
    <col min="10498" max="10498" width="5.875" style="364" customWidth="1"/>
    <col min="10499" max="10499" width="7.5" style="364" customWidth="1"/>
    <col min="10500" max="10523" width="2.625" style="364" customWidth="1"/>
    <col min="10524" max="10524" width="6.625" style="364" customWidth="1"/>
    <col min="10525" max="10525" width="2.625" style="364" customWidth="1"/>
    <col min="10526" max="10526" width="50.625" style="364" customWidth="1"/>
    <col min="10527" max="10752" width="9" style="364"/>
    <col min="10753" max="10753" width="3.625" style="364" customWidth="1"/>
    <col min="10754" max="10754" width="5.875" style="364" customWidth="1"/>
    <col min="10755" max="10755" width="7.5" style="364" customWidth="1"/>
    <col min="10756" max="10779" width="2.625" style="364" customWidth="1"/>
    <col min="10780" max="10780" width="6.625" style="364" customWidth="1"/>
    <col min="10781" max="10781" width="2.625" style="364" customWidth="1"/>
    <col min="10782" max="10782" width="50.625" style="364" customWidth="1"/>
    <col min="10783" max="11008" width="9" style="364"/>
    <col min="11009" max="11009" width="3.625" style="364" customWidth="1"/>
    <col min="11010" max="11010" width="5.875" style="364" customWidth="1"/>
    <col min="11011" max="11011" width="7.5" style="364" customWidth="1"/>
    <col min="11012" max="11035" width="2.625" style="364" customWidth="1"/>
    <col min="11036" max="11036" width="6.625" style="364" customWidth="1"/>
    <col min="11037" max="11037" width="2.625" style="364" customWidth="1"/>
    <col min="11038" max="11038" width="50.625" style="364" customWidth="1"/>
    <col min="11039" max="11264" width="9" style="364"/>
    <col min="11265" max="11265" width="3.625" style="364" customWidth="1"/>
    <col min="11266" max="11266" width="5.875" style="364" customWidth="1"/>
    <col min="11267" max="11267" width="7.5" style="364" customWidth="1"/>
    <col min="11268" max="11291" width="2.625" style="364" customWidth="1"/>
    <col min="11292" max="11292" width="6.625" style="364" customWidth="1"/>
    <col min="11293" max="11293" width="2.625" style="364" customWidth="1"/>
    <col min="11294" max="11294" width="50.625" style="364" customWidth="1"/>
    <col min="11295" max="11520" width="9" style="364"/>
    <col min="11521" max="11521" width="3.625" style="364" customWidth="1"/>
    <col min="11522" max="11522" width="5.875" style="364" customWidth="1"/>
    <col min="11523" max="11523" width="7.5" style="364" customWidth="1"/>
    <col min="11524" max="11547" width="2.625" style="364" customWidth="1"/>
    <col min="11548" max="11548" width="6.625" style="364" customWidth="1"/>
    <col min="11549" max="11549" width="2.625" style="364" customWidth="1"/>
    <col min="11550" max="11550" width="50.625" style="364" customWidth="1"/>
    <col min="11551" max="11776" width="9" style="364"/>
    <col min="11777" max="11777" width="3.625" style="364" customWidth="1"/>
    <col min="11778" max="11778" width="5.875" style="364" customWidth="1"/>
    <col min="11779" max="11779" width="7.5" style="364" customWidth="1"/>
    <col min="11780" max="11803" width="2.625" style="364" customWidth="1"/>
    <col min="11804" max="11804" width="6.625" style="364" customWidth="1"/>
    <col min="11805" max="11805" width="2.625" style="364" customWidth="1"/>
    <col min="11806" max="11806" width="50.625" style="364" customWidth="1"/>
    <col min="11807" max="12032" width="9" style="364"/>
    <col min="12033" max="12033" width="3.625" style="364" customWidth="1"/>
    <col min="12034" max="12034" width="5.875" style="364" customWidth="1"/>
    <col min="12035" max="12035" width="7.5" style="364" customWidth="1"/>
    <col min="12036" max="12059" width="2.625" style="364" customWidth="1"/>
    <col min="12060" max="12060" width="6.625" style="364" customWidth="1"/>
    <col min="12061" max="12061" width="2.625" style="364" customWidth="1"/>
    <col min="12062" max="12062" width="50.625" style="364" customWidth="1"/>
    <col min="12063" max="12288" width="9" style="364"/>
    <col min="12289" max="12289" width="3.625" style="364" customWidth="1"/>
    <col min="12290" max="12290" width="5.875" style="364" customWidth="1"/>
    <col min="12291" max="12291" width="7.5" style="364" customWidth="1"/>
    <col min="12292" max="12315" width="2.625" style="364" customWidth="1"/>
    <col min="12316" max="12316" width="6.625" style="364" customWidth="1"/>
    <col min="12317" max="12317" width="2.625" style="364" customWidth="1"/>
    <col min="12318" max="12318" width="50.625" style="364" customWidth="1"/>
    <col min="12319" max="12544" width="9" style="364"/>
    <col min="12545" max="12545" width="3.625" style="364" customWidth="1"/>
    <col min="12546" max="12546" width="5.875" style="364" customWidth="1"/>
    <col min="12547" max="12547" width="7.5" style="364" customWidth="1"/>
    <col min="12548" max="12571" width="2.625" style="364" customWidth="1"/>
    <col min="12572" max="12572" width="6.625" style="364" customWidth="1"/>
    <col min="12573" max="12573" width="2.625" style="364" customWidth="1"/>
    <col min="12574" max="12574" width="50.625" style="364" customWidth="1"/>
    <col min="12575" max="12800" width="9" style="364"/>
    <col min="12801" max="12801" width="3.625" style="364" customWidth="1"/>
    <col min="12802" max="12802" width="5.875" style="364" customWidth="1"/>
    <col min="12803" max="12803" width="7.5" style="364" customWidth="1"/>
    <col min="12804" max="12827" width="2.625" style="364" customWidth="1"/>
    <col min="12828" max="12828" width="6.625" style="364" customWidth="1"/>
    <col min="12829" max="12829" width="2.625" style="364" customWidth="1"/>
    <col min="12830" max="12830" width="50.625" style="364" customWidth="1"/>
    <col min="12831" max="13056" width="9" style="364"/>
    <col min="13057" max="13057" width="3.625" style="364" customWidth="1"/>
    <col min="13058" max="13058" width="5.875" style="364" customWidth="1"/>
    <col min="13059" max="13059" width="7.5" style="364" customWidth="1"/>
    <col min="13060" max="13083" width="2.625" style="364" customWidth="1"/>
    <col min="13084" max="13084" width="6.625" style="364" customWidth="1"/>
    <col min="13085" max="13085" width="2.625" style="364" customWidth="1"/>
    <col min="13086" max="13086" width="50.625" style="364" customWidth="1"/>
    <col min="13087" max="13312" width="9" style="364"/>
    <col min="13313" max="13313" width="3.625" style="364" customWidth="1"/>
    <col min="13314" max="13314" width="5.875" style="364" customWidth="1"/>
    <col min="13315" max="13315" width="7.5" style="364" customWidth="1"/>
    <col min="13316" max="13339" width="2.625" style="364" customWidth="1"/>
    <col min="13340" max="13340" width="6.625" style="364" customWidth="1"/>
    <col min="13341" max="13341" width="2.625" style="364" customWidth="1"/>
    <col min="13342" max="13342" width="50.625" style="364" customWidth="1"/>
    <col min="13343" max="13568" width="9" style="364"/>
    <col min="13569" max="13569" width="3.625" style="364" customWidth="1"/>
    <col min="13570" max="13570" width="5.875" style="364" customWidth="1"/>
    <col min="13571" max="13571" width="7.5" style="364" customWidth="1"/>
    <col min="13572" max="13595" width="2.625" style="364" customWidth="1"/>
    <col min="13596" max="13596" width="6.625" style="364" customWidth="1"/>
    <col min="13597" max="13597" width="2.625" style="364" customWidth="1"/>
    <col min="13598" max="13598" width="50.625" style="364" customWidth="1"/>
    <col min="13599" max="13824" width="9" style="364"/>
    <col min="13825" max="13825" width="3.625" style="364" customWidth="1"/>
    <col min="13826" max="13826" width="5.875" style="364" customWidth="1"/>
    <col min="13827" max="13827" width="7.5" style="364" customWidth="1"/>
    <col min="13828" max="13851" width="2.625" style="364" customWidth="1"/>
    <col min="13852" max="13852" width="6.625" style="364" customWidth="1"/>
    <col min="13853" max="13853" width="2.625" style="364" customWidth="1"/>
    <col min="13854" max="13854" width="50.625" style="364" customWidth="1"/>
    <col min="13855" max="14080" width="9" style="364"/>
    <col min="14081" max="14081" width="3.625" style="364" customWidth="1"/>
    <col min="14082" max="14082" width="5.875" style="364" customWidth="1"/>
    <col min="14083" max="14083" width="7.5" style="364" customWidth="1"/>
    <col min="14084" max="14107" width="2.625" style="364" customWidth="1"/>
    <col min="14108" max="14108" width="6.625" style="364" customWidth="1"/>
    <col min="14109" max="14109" width="2.625" style="364" customWidth="1"/>
    <col min="14110" max="14110" width="50.625" style="364" customWidth="1"/>
    <col min="14111" max="14336" width="9" style="364"/>
    <col min="14337" max="14337" width="3.625" style="364" customWidth="1"/>
    <col min="14338" max="14338" width="5.875" style="364" customWidth="1"/>
    <col min="14339" max="14339" width="7.5" style="364" customWidth="1"/>
    <col min="14340" max="14363" width="2.625" style="364" customWidth="1"/>
    <col min="14364" max="14364" width="6.625" style="364" customWidth="1"/>
    <col min="14365" max="14365" width="2.625" style="364" customWidth="1"/>
    <col min="14366" max="14366" width="50.625" style="364" customWidth="1"/>
    <col min="14367" max="14592" width="9" style="364"/>
    <col min="14593" max="14593" width="3.625" style="364" customWidth="1"/>
    <col min="14594" max="14594" width="5.875" style="364" customWidth="1"/>
    <col min="14595" max="14595" width="7.5" style="364" customWidth="1"/>
    <col min="14596" max="14619" width="2.625" style="364" customWidth="1"/>
    <col min="14620" max="14620" width="6.625" style="364" customWidth="1"/>
    <col min="14621" max="14621" width="2.625" style="364" customWidth="1"/>
    <col min="14622" max="14622" width="50.625" style="364" customWidth="1"/>
    <col min="14623" max="14848" width="9" style="364"/>
    <col min="14849" max="14849" width="3.625" style="364" customWidth="1"/>
    <col min="14850" max="14850" width="5.875" style="364" customWidth="1"/>
    <col min="14851" max="14851" width="7.5" style="364" customWidth="1"/>
    <col min="14852" max="14875" width="2.625" style="364" customWidth="1"/>
    <col min="14876" max="14876" width="6.625" style="364" customWidth="1"/>
    <col min="14877" max="14877" width="2.625" style="364" customWidth="1"/>
    <col min="14878" max="14878" width="50.625" style="364" customWidth="1"/>
    <col min="14879" max="15104" width="9" style="364"/>
    <col min="15105" max="15105" width="3.625" style="364" customWidth="1"/>
    <col min="15106" max="15106" width="5.875" style="364" customWidth="1"/>
    <col min="15107" max="15107" width="7.5" style="364" customWidth="1"/>
    <col min="15108" max="15131" width="2.625" style="364" customWidth="1"/>
    <col min="15132" max="15132" width="6.625" style="364" customWidth="1"/>
    <col min="15133" max="15133" width="2.625" style="364" customWidth="1"/>
    <col min="15134" max="15134" width="50.625" style="364" customWidth="1"/>
    <col min="15135" max="15360" width="9" style="364"/>
    <col min="15361" max="15361" width="3.625" style="364" customWidth="1"/>
    <col min="15362" max="15362" width="5.875" style="364" customWidth="1"/>
    <col min="15363" max="15363" width="7.5" style="364" customWidth="1"/>
    <col min="15364" max="15387" width="2.625" style="364" customWidth="1"/>
    <col min="15388" max="15388" width="6.625" style="364" customWidth="1"/>
    <col min="15389" max="15389" width="2.625" style="364" customWidth="1"/>
    <col min="15390" max="15390" width="50.625" style="364" customWidth="1"/>
    <col min="15391" max="15616" width="9" style="364"/>
    <col min="15617" max="15617" width="3.625" style="364" customWidth="1"/>
    <col min="15618" max="15618" width="5.875" style="364" customWidth="1"/>
    <col min="15619" max="15619" width="7.5" style="364" customWidth="1"/>
    <col min="15620" max="15643" width="2.625" style="364" customWidth="1"/>
    <col min="15644" max="15644" width="6.625" style="364" customWidth="1"/>
    <col min="15645" max="15645" width="2.625" style="364" customWidth="1"/>
    <col min="15646" max="15646" width="50.625" style="364" customWidth="1"/>
    <col min="15647" max="15872" width="9" style="364"/>
    <col min="15873" max="15873" width="3.625" style="364" customWidth="1"/>
    <col min="15874" max="15874" width="5.875" style="364" customWidth="1"/>
    <col min="15875" max="15875" width="7.5" style="364" customWidth="1"/>
    <col min="15876" max="15899" width="2.625" style="364" customWidth="1"/>
    <col min="15900" max="15900" width="6.625" style="364" customWidth="1"/>
    <col min="15901" max="15901" width="2.625" style="364" customWidth="1"/>
    <col min="15902" max="15902" width="50.625" style="364" customWidth="1"/>
    <col min="15903" max="16128" width="9" style="364"/>
    <col min="16129" max="16129" width="3.625" style="364" customWidth="1"/>
    <col min="16130" max="16130" width="5.875" style="364" customWidth="1"/>
    <col min="16131" max="16131" width="7.5" style="364" customWidth="1"/>
    <col min="16132" max="16155" width="2.625" style="364" customWidth="1"/>
    <col min="16156" max="16156" width="6.625" style="364" customWidth="1"/>
    <col min="16157" max="16157" width="2.625" style="364" customWidth="1"/>
    <col min="16158" max="16158" width="50.625" style="364" customWidth="1"/>
    <col min="16159" max="16384" width="9" style="364"/>
  </cols>
  <sheetData>
    <row r="1" spans="1:30" ht="21" customHeight="1">
      <c r="AC1" s="365" t="s">
        <v>193</v>
      </c>
    </row>
    <row r="2" spans="1:30" ht="27" customHeight="1">
      <c r="A2" s="856" t="s">
        <v>194</v>
      </c>
      <c r="B2" s="856"/>
      <c r="C2" s="856"/>
      <c r="D2" s="856"/>
      <c r="E2" s="856"/>
      <c r="F2" s="856"/>
      <c r="G2" s="856"/>
      <c r="H2" s="856"/>
      <c r="I2" s="856"/>
      <c r="J2" s="856"/>
      <c r="K2" s="856"/>
      <c r="L2" s="856"/>
      <c r="M2" s="856"/>
      <c r="N2" s="856"/>
      <c r="O2" s="856"/>
      <c r="P2" s="856"/>
      <c r="Q2" s="856"/>
      <c r="R2" s="856"/>
      <c r="S2" s="856"/>
      <c r="T2" s="856"/>
      <c r="U2" s="856"/>
      <c r="V2" s="856"/>
      <c r="W2" s="856"/>
      <c r="X2" s="856"/>
      <c r="Y2" s="856"/>
      <c r="Z2" s="856"/>
      <c r="AA2" s="856"/>
      <c r="AB2" s="856"/>
      <c r="AC2" s="856"/>
      <c r="AD2" s="379"/>
    </row>
    <row r="3" spans="1:30" ht="14.1" customHeight="1"/>
    <row r="4" spans="1:30" ht="14.25" thickBot="1">
      <c r="A4" s="367" t="s">
        <v>195</v>
      </c>
      <c r="B4" s="367"/>
      <c r="C4" s="367"/>
      <c r="D4" s="367"/>
      <c r="E4" s="367"/>
      <c r="F4" s="367"/>
      <c r="G4" s="367"/>
      <c r="H4" s="367"/>
      <c r="I4" s="857" t="s">
        <v>196</v>
      </c>
      <c r="J4" s="857"/>
      <c r="K4" s="857"/>
      <c r="L4" s="857"/>
      <c r="M4" s="857"/>
      <c r="N4" s="857"/>
      <c r="O4" s="857"/>
      <c r="P4" s="368" t="s">
        <v>197</v>
      </c>
      <c r="Q4" s="858"/>
      <c r="R4" s="858"/>
      <c r="S4" s="858"/>
      <c r="T4" s="858"/>
      <c r="U4" s="858"/>
      <c r="V4" s="858"/>
      <c r="W4" s="858"/>
      <c r="X4" s="858"/>
      <c r="Y4" s="858"/>
      <c r="Z4" s="858"/>
      <c r="AA4" s="858"/>
      <c r="AB4" s="858"/>
      <c r="AC4" s="369" t="s">
        <v>198</v>
      </c>
      <c r="AD4" s="369"/>
    </row>
    <row r="5" spans="1:30" ht="23.1" customHeight="1">
      <c r="A5" s="859" t="s">
        <v>199</v>
      </c>
      <c r="B5" s="860"/>
      <c r="C5" s="860"/>
      <c r="D5" s="861"/>
      <c r="E5" s="862"/>
      <c r="F5" s="862"/>
      <c r="G5" s="862"/>
      <c r="H5" s="862"/>
      <c r="I5" s="862"/>
      <c r="J5" s="862"/>
      <c r="K5" s="862"/>
      <c r="L5" s="862"/>
      <c r="M5" s="862"/>
      <c r="N5" s="862"/>
      <c r="O5" s="862"/>
      <c r="P5" s="862"/>
      <c r="Q5" s="862"/>
      <c r="R5" s="862"/>
      <c r="S5" s="862"/>
      <c r="T5" s="862"/>
      <c r="U5" s="862"/>
      <c r="V5" s="862"/>
      <c r="W5" s="862"/>
      <c r="X5" s="862"/>
      <c r="Y5" s="862"/>
      <c r="Z5" s="862"/>
      <c r="AA5" s="862"/>
      <c r="AB5" s="862"/>
      <c r="AC5" s="863"/>
      <c r="AD5" s="630" t="s">
        <v>389</v>
      </c>
    </row>
    <row r="6" spans="1:30" ht="23.1" customHeight="1">
      <c r="A6" s="864" t="s">
        <v>200</v>
      </c>
      <c r="B6" s="865"/>
      <c r="C6" s="866"/>
      <c r="D6" s="867"/>
      <c r="E6" s="868"/>
      <c r="F6" s="868"/>
      <c r="G6" s="868"/>
      <c r="H6" s="868"/>
      <c r="I6" s="868"/>
      <c r="J6" s="868"/>
      <c r="K6" s="868"/>
      <c r="L6" s="868"/>
      <c r="M6" s="868"/>
      <c r="N6" s="869"/>
      <c r="O6" s="766" t="s">
        <v>201</v>
      </c>
      <c r="P6" s="767"/>
      <c r="Q6" s="767"/>
      <c r="R6" s="767"/>
      <c r="S6" s="767"/>
      <c r="T6" s="768"/>
      <c r="U6" s="870"/>
      <c r="V6" s="769"/>
      <c r="W6" s="769"/>
      <c r="X6" s="769"/>
      <c r="Y6" s="769"/>
      <c r="Z6" s="769"/>
      <c r="AA6" s="769"/>
      <c r="AB6" s="769"/>
      <c r="AC6" s="871"/>
      <c r="AD6" s="632"/>
    </row>
    <row r="7" spans="1:30" ht="14.1" customHeight="1">
      <c r="A7" s="847" t="s">
        <v>202</v>
      </c>
      <c r="B7" s="848"/>
      <c r="C7" s="849"/>
      <c r="D7" s="774"/>
      <c r="E7" s="775"/>
      <c r="F7" s="775"/>
      <c r="G7" s="775"/>
      <c r="H7" s="775"/>
      <c r="I7" s="775"/>
      <c r="J7" s="775"/>
      <c r="K7" s="775"/>
      <c r="L7" s="775"/>
      <c r="M7" s="775"/>
      <c r="N7" s="775"/>
      <c r="O7" s="775"/>
      <c r="P7" s="751" t="s">
        <v>197</v>
      </c>
      <c r="Q7" s="754"/>
      <c r="R7" s="754"/>
      <c r="S7" s="756" t="s">
        <v>198</v>
      </c>
      <c r="T7" s="756"/>
      <c r="U7" s="756"/>
      <c r="V7" s="756"/>
      <c r="W7" s="756"/>
      <c r="X7" s="756"/>
      <c r="Y7" s="756"/>
      <c r="Z7" s="756"/>
      <c r="AA7" s="756"/>
      <c r="AB7" s="756"/>
      <c r="AC7" s="757"/>
      <c r="AD7" s="747" t="s">
        <v>760</v>
      </c>
    </row>
    <row r="8" spans="1:30" ht="14.1" customHeight="1">
      <c r="A8" s="850"/>
      <c r="B8" s="851"/>
      <c r="C8" s="852"/>
      <c r="D8" s="776"/>
      <c r="E8" s="777"/>
      <c r="F8" s="777"/>
      <c r="G8" s="777"/>
      <c r="H8" s="777"/>
      <c r="I8" s="777"/>
      <c r="J8" s="777"/>
      <c r="K8" s="777"/>
      <c r="L8" s="777"/>
      <c r="M8" s="777"/>
      <c r="N8" s="777"/>
      <c r="O8" s="777"/>
      <c r="P8" s="753"/>
      <c r="Q8" s="755"/>
      <c r="R8" s="755"/>
      <c r="S8" s="758"/>
      <c r="T8" s="758"/>
      <c r="U8" s="758"/>
      <c r="V8" s="758"/>
      <c r="W8" s="758"/>
      <c r="X8" s="758"/>
      <c r="Y8" s="758"/>
      <c r="Z8" s="758"/>
      <c r="AA8" s="758"/>
      <c r="AB8" s="758"/>
      <c r="AC8" s="759"/>
      <c r="AD8" s="748"/>
    </row>
    <row r="9" spans="1:30" ht="23.1" customHeight="1">
      <c r="A9" s="853"/>
      <c r="B9" s="854"/>
      <c r="C9" s="855"/>
      <c r="D9" s="760" t="s">
        <v>203</v>
      </c>
      <c r="E9" s="761"/>
      <c r="F9" s="761"/>
      <c r="G9" s="761"/>
      <c r="H9" s="761"/>
      <c r="I9" s="762"/>
      <c r="J9" s="763"/>
      <c r="K9" s="764"/>
      <c r="L9" s="764"/>
      <c r="M9" s="764"/>
      <c r="N9" s="764"/>
      <c r="O9" s="765"/>
      <c r="P9" s="766" t="s">
        <v>204</v>
      </c>
      <c r="Q9" s="767"/>
      <c r="R9" s="767"/>
      <c r="S9" s="767"/>
      <c r="T9" s="767"/>
      <c r="U9" s="768"/>
      <c r="V9" s="769"/>
      <c r="W9" s="769"/>
      <c r="X9" s="769"/>
      <c r="Y9" s="769"/>
      <c r="Z9" s="769"/>
      <c r="AA9" s="769"/>
      <c r="AB9" s="767" t="s">
        <v>205</v>
      </c>
      <c r="AC9" s="770"/>
      <c r="AD9" s="632" t="s">
        <v>243</v>
      </c>
    </row>
    <row r="10" spans="1:30" ht="30.75" customHeight="1">
      <c r="A10" s="827" t="s">
        <v>206</v>
      </c>
      <c r="B10" s="828"/>
      <c r="C10" s="829"/>
      <c r="D10" s="830"/>
      <c r="E10" s="754"/>
      <c r="F10" s="754"/>
      <c r="G10" s="754"/>
      <c r="H10" s="754"/>
      <c r="I10" s="754"/>
      <c r="J10" s="754"/>
      <c r="K10" s="754"/>
      <c r="L10" s="754"/>
      <c r="M10" s="754"/>
      <c r="N10" s="754"/>
      <c r="O10" s="754"/>
      <c r="P10" s="754"/>
      <c r="Q10" s="754"/>
      <c r="R10" s="754"/>
      <c r="S10" s="754"/>
      <c r="T10" s="754"/>
      <c r="U10" s="754"/>
      <c r="V10" s="754"/>
      <c r="W10" s="754"/>
      <c r="X10" s="754"/>
      <c r="Y10" s="754"/>
      <c r="Z10" s="754"/>
      <c r="AA10" s="754"/>
      <c r="AB10" s="754"/>
      <c r="AC10" s="831"/>
      <c r="AD10" s="633" t="s">
        <v>242</v>
      </c>
    </row>
    <row r="11" spans="1:30" ht="30.75" customHeight="1" thickBot="1">
      <c r="A11" s="832" t="s">
        <v>207</v>
      </c>
      <c r="B11" s="833"/>
      <c r="C11" s="833"/>
      <c r="D11" s="833"/>
      <c r="E11" s="833"/>
      <c r="F11" s="833"/>
      <c r="G11" s="833"/>
      <c r="H11" s="833"/>
      <c r="I11" s="833"/>
      <c r="J11" s="833"/>
      <c r="K11" s="833"/>
      <c r="L11" s="833"/>
      <c r="M11" s="833"/>
      <c r="N11" s="834"/>
      <c r="O11" s="754"/>
      <c r="P11" s="754"/>
      <c r="Q11" s="754"/>
      <c r="R11" s="754"/>
      <c r="S11" s="754"/>
      <c r="T11" s="754"/>
      <c r="U11" s="754"/>
      <c r="V11" s="754"/>
      <c r="W11" s="754"/>
      <c r="X11" s="754"/>
      <c r="Y11" s="754"/>
      <c r="Z11" s="754"/>
      <c r="AA11" s="754"/>
      <c r="AB11" s="754"/>
      <c r="AC11" s="831"/>
      <c r="AD11" s="633" t="s">
        <v>242</v>
      </c>
    </row>
    <row r="12" spans="1:30" ht="24" customHeight="1" thickTop="1">
      <c r="A12" s="835" t="s">
        <v>208</v>
      </c>
      <c r="B12" s="836"/>
      <c r="C12" s="836"/>
      <c r="D12" s="836"/>
      <c r="E12" s="836"/>
      <c r="F12" s="836"/>
      <c r="G12" s="836"/>
      <c r="H12" s="836"/>
      <c r="I12" s="836"/>
      <c r="J12" s="836"/>
      <c r="K12" s="836"/>
      <c r="L12" s="836"/>
      <c r="M12" s="836"/>
      <c r="N12" s="836"/>
      <c r="O12" s="836"/>
      <c r="P12" s="836"/>
      <c r="Q12" s="836"/>
      <c r="R12" s="836"/>
      <c r="S12" s="836"/>
      <c r="T12" s="836"/>
      <c r="U12" s="836"/>
      <c r="V12" s="836"/>
      <c r="W12" s="836"/>
      <c r="X12" s="836"/>
      <c r="Y12" s="836"/>
      <c r="Z12" s="836"/>
      <c r="AA12" s="836"/>
      <c r="AB12" s="836"/>
      <c r="AC12" s="837"/>
      <c r="AD12" s="634"/>
    </row>
    <row r="13" spans="1:30" ht="24" customHeight="1">
      <c r="A13" s="838" t="s">
        <v>209</v>
      </c>
      <c r="B13" s="839"/>
      <c r="C13" s="840"/>
      <c r="D13" s="749" t="s">
        <v>241</v>
      </c>
      <c r="E13" s="750"/>
      <c r="F13" s="750"/>
      <c r="G13" s="751"/>
      <c r="H13" s="750"/>
      <c r="I13" s="750"/>
      <c r="J13" s="750"/>
      <c r="K13" s="750"/>
      <c r="L13" s="750"/>
      <c r="M13" s="752"/>
      <c r="N13" s="749" t="s">
        <v>241</v>
      </c>
      <c r="O13" s="750"/>
      <c r="P13" s="750"/>
      <c r="Q13" s="751"/>
      <c r="R13" s="750"/>
      <c r="S13" s="750"/>
      <c r="T13" s="750"/>
      <c r="U13" s="750"/>
      <c r="V13" s="750"/>
      <c r="W13" s="752"/>
      <c r="X13" s="841" t="s">
        <v>210</v>
      </c>
      <c r="Y13" s="841"/>
      <c r="Z13" s="841"/>
      <c r="AA13" s="841"/>
      <c r="AB13" s="841"/>
      <c r="AC13" s="842"/>
      <c r="AD13" s="632"/>
    </row>
    <row r="14" spans="1:30" ht="15" customHeight="1">
      <c r="A14" s="843" t="s">
        <v>211</v>
      </c>
      <c r="B14" s="844"/>
      <c r="C14" s="845"/>
      <c r="D14" s="846" t="s">
        <v>212</v>
      </c>
      <c r="E14" s="846"/>
      <c r="F14" s="846"/>
      <c r="G14" s="846"/>
      <c r="H14" s="846"/>
      <c r="I14" s="846"/>
      <c r="J14" s="846"/>
      <c r="K14" s="846"/>
      <c r="L14" s="846"/>
      <c r="M14" s="846"/>
      <c r="N14" s="846" t="s">
        <v>212</v>
      </c>
      <c r="O14" s="846"/>
      <c r="P14" s="846"/>
      <c r="Q14" s="846"/>
      <c r="R14" s="846"/>
      <c r="S14" s="846"/>
      <c r="T14" s="846"/>
      <c r="U14" s="846"/>
      <c r="V14" s="846"/>
      <c r="W14" s="846"/>
      <c r="X14" s="841"/>
      <c r="Y14" s="841"/>
      <c r="Z14" s="841"/>
      <c r="AA14" s="841"/>
      <c r="AB14" s="841"/>
      <c r="AC14" s="842"/>
      <c r="AD14" s="632"/>
    </row>
    <row r="15" spans="1:30" ht="24" customHeight="1">
      <c r="A15" s="813" t="s">
        <v>213</v>
      </c>
      <c r="B15" s="814"/>
      <c r="C15" s="814"/>
      <c r="D15" s="815"/>
      <c r="E15" s="815"/>
      <c r="F15" s="815"/>
      <c r="G15" s="815"/>
      <c r="H15" s="815"/>
      <c r="I15" s="815"/>
      <c r="J15" s="815"/>
      <c r="K15" s="815"/>
      <c r="L15" s="815"/>
      <c r="M15" s="815"/>
      <c r="N15" s="815"/>
      <c r="O15" s="815"/>
      <c r="P15" s="815"/>
      <c r="Q15" s="815"/>
      <c r="R15" s="815"/>
      <c r="S15" s="815"/>
      <c r="T15" s="815"/>
      <c r="U15" s="815"/>
      <c r="V15" s="815"/>
      <c r="W15" s="815"/>
      <c r="X15" s="825" t="s">
        <v>214</v>
      </c>
      <c r="Y15" s="825"/>
      <c r="Z15" s="825"/>
      <c r="AA15" s="825"/>
      <c r="AB15" s="825"/>
      <c r="AC15" s="826"/>
      <c r="AD15" s="635"/>
    </row>
    <row r="16" spans="1:30" ht="24" customHeight="1">
      <c r="A16" s="813" t="s">
        <v>215</v>
      </c>
      <c r="B16" s="814"/>
      <c r="C16" s="814"/>
      <c r="D16" s="824"/>
      <c r="E16" s="824"/>
      <c r="F16" s="824"/>
      <c r="G16" s="824"/>
      <c r="H16" s="824"/>
      <c r="I16" s="824"/>
      <c r="J16" s="824"/>
      <c r="K16" s="824"/>
      <c r="L16" s="824"/>
      <c r="M16" s="824"/>
      <c r="N16" s="824"/>
      <c r="O16" s="824"/>
      <c r="P16" s="824"/>
      <c r="Q16" s="824"/>
      <c r="R16" s="824"/>
      <c r="S16" s="824"/>
      <c r="T16" s="824"/>
      <c r="U16" s="824"/>
      <c r="V16" s="824"/>
      <c r="W16" s="824"/>
      <c r="X16" s="814" t="s">
        <v>216</v>
      </c>
      <c r="Y16" s="814"/>
      <c r="Z16" s="814"/>
      <c r="AA16" s="814"/>
      <c r="AB16" s="814"/>
      <c r="AC16" s="816"/>
      <c r="AD16" s="633" t="s">
        <v>242</v>
      </c>
    </row>
    <row r="17" spans="1:30" ht="24" customHeight="1">
      <c r="A17" s="813" t="s">
        <v>217</v>
      </c>
      <c r="B17" s="814"/>
      <c r="C17" s="814"/>
      <c r="D17" s="815"/>
      <c r="E17" s="815"/>
      <c r="F17" s="815"/>
      <c r="G17" s="815"/>
      <c r="H17" s="815"/>
      <c r="I17" s="815"/>
      <c r="J17" s="815"/>
      <c r="K17" s="815"/>
      <c r="L17" s="815"/>
      <c r="M17" s="815"/>
      <c r="N17" s="815"/>
      <c r="O17" s="815"/>
      <c r="P17" s="815"/>
      <c r="Q17" s="815"/>
      <c r="R17" s="815"/>
      <c r="S17" s="815"/>
      <c r="T17" s="815"/>
      <c r="U17" s="815"/>
      <c r="V17" s="815"/>
      <c r="W17" s="815"/>
      <c r="X17" s="820" t="s">
        <v>791</v>
      </c>
      <c r="Y17" s="820"/>
      <c r="Z17" s="820"/>
      <c r="AA17" s="820"/>
      <c r="AB17" s="820"/>
      <c r="AC17" s="821"/>
      <c r="AD17" s="636"/>
    </row>
    <row r="18" spans="1:30" ht="34.5" customHeight="1">
      <c r="A18" s="817" t="s">
        <v>218</v>
      </c>
      <c r="B18" s="818"/>
      <c r="C18" s="819"/>
      <c r="D18" s="815" t="s">
        <v>879</v>
      </c>
      <c r="E18" s="815"/>
      <c r="F18" s="815"/>
      <c r="G18" s="815"/>
      <c r="H18" s="815"/>
      <c r="I18" s="815"/>
      <c r="J18" s="815"/>
      <c r="K18" s="815"/>
      <c r="L18" s="815"/>
      <c r="M18" s="815"/>
      <c r="N18" s="815"/>
      <c r="O18" s="815"/>
      <c r="P18" s="815"/>
      <c r="Q18" s="815"/>
      <c r="R18" s="815"/>
      <c r="S18" s="815"/>
      <c r="T18" s="815"/>
      <c r="U18" s="815"/>
      <c r="V18" s="815"/>
      <c r="W18" s="815"/>
      <c r="X18" s="820" t="s">
        <v>219</v>
      </c>
      <c r="Y18" s="820"/>
      <c r="Z18" s="820"/>
      <c r="AA18" s="820"/>
      <c r="AB18" s="820"/>
      <c r="AC18" s="821"/>
      <c r="AD18" s="636"/>
    </row>
    <row r="19" spans="1:30" ht="24" customHeight="1">
      <c r="A19" s="813" t="s">
        <v>220</v>
      </c>
      <c r="B19" s="814"/>
      <c r="C19" s="814"/>
      <c r="D19" s="815"/>
      <c r="E19" s="815"/>
      <c r="F19" s="815"/>
      <c r="G19" s="815"/>
      <c r="H19" s="815"/>
      <c r="I19" s="815"/>
      <c r="J19" s="815"/>
      <c r="K19" s="815"/>
      <c r="L19" s="815"/>
      <c r="M19" s="815"/>
      <c r="N19" s="815"/>
      <c r="O19" s="815"/>
      <c r="P19" s="815"/>
      <c r="Q19" s="815"/>
      <c r="R19" s="815"/>
      <c r="S19" s="815"/>
      <c r="T19" s="815"/>
      <c r="U19" s="815"/>
      <c r="V19" s="815"/>
      <c r="W19" s="815"/>
      <c r="X19" s="822" t="s">
        <v>221</v>
      </c>
      <c r="Y19" s="822"/>
      <c r="Z19" s="822"/>
      <c r="AA19" s="822"/>
      <c r="AB19" s="822"/>
      <c r="AC19" s="823"/>
      <c r="AD19" s="637"/>
    </row>
    <row r="20" spans="1:30" ht="24" customHeight="1">
      <c r="A20" s="813" t="s">
        <v>222</v>
      </c>
      <c r="B20" s="814"/>
      <c r="C20" s="814"/>
      <c r="D20" s="815"/>
      <c r="E20" s="815"/>
      <c r="F20" s="815"/>
      <c r="G20" s="815"/>
      <c r="H20" s="815"/>
      <c r="I20" s="815"/>
      <c r="J20" s="815"/>
      <c r="K20" s="815"/>
      <c r="L20" s="815"/>
      <c r="M20" s="815"/>
      <c r="N20" s="815"/>
      <c r="O20" s="815"/>
      <c r="P20" s="815"/>
      <c r="Q20" s="815"/>
      <c r="R20" s="815"/>
      <c r="S20" s="815"/>
      <c r="T20" s="815"/>
      <c r="U20" s="815"/>
      <c r="V20" s="815"/>
      <c r="W20" s="815"/>
      <c r="X20" s="814" t="s">
        <v>223</v>
      </c>
      <c r="Y20" s="814"/>
      <c r="Z20" s="814"/>
      <c r="AA20" s="814"/>
      <c r="AB20" s="814"/>
      <c r="AC20" s="816"/>
      <c r="AD20" s="633" t="s">
        <v>242</v>
      </c>
    </row>
    <row r="21" spans="1:30" ht="24" customHeight="1">
      <c r="A21" s="813" t="s">
        <v>224</v>
      </c>
      <c r="B21" s="814"/>
      <c r="C21" s="814"/>
      <c r="D21" s="815"/>
      <c r="E21" s="815"/>
      <c r="F21" s="815"/>
      <c r="G21" s="815"/>
      <c r="H21" s="815"/>
      <c r="I21" s="815"/>
      <c r="J21" s="815"/>
      <c r="K21" s="815"/>
      <c r="L21" s="815"/>
      <c r="M21" s="815"/>
      <c r="N21" s="815"/>
      <c r="O21" s="815"/>
      <c r="P21" s="815"/>
      <c r="Q21" s="815"/>
      <c r="R21" s="815"/>
      <c r="S21" s="815"/>
      <c r="T21" s="815"/>
      <c r="U21" s="815"/>
      <c r="V21" s="815"/>
      <c r="W21" s="815"/>
      <c r="X21" s="814" t="s">
        <v>223</v>
      </c>
      <c r="Y21" s="814"/>
      <c r="Z21" s="814"/>
      <c r="AA21" s="814"/>
      <c r="AB21" s="814"/>
      <c r="AC21" s="816"/>
      <c r="AD21" s="633" t="s">
        <v>242</v>
      </c>
    </row>
    <row r="22" spans="1:30" ht="24" customHeight="1">
      <c r="A22" s="813" t="s">
        <v>225</v>
      </c>
      <c r="B22" s="814"/>
      <c r="C22" s="814"/>
      <c r="D22" s="815"/>
      <c r="E22" s="815"/>
      <c r="F22" s="815"/>
      <c r="G22" s="815"/>
      <c r="H22" s="815"/>
      <c r="I22" s="815"/>
      <c r="J22" s="815"/>
      <c r="K22" s="815"/>
      <c r="L22" s="815"/>
      <c r="M22" s="815"/>
      <c r="N22" s="815"/>
      <c r="O22" s="815"/>
      <c r="P22" s="815"/>
      <c r="Q22" s="815"/>
      <c r="R22" s="815"/>
      <c r="S22" s="815"/>
      <c r="T22" s="815"/>
      <c r="U22" s="815"/>
      <c r="V22" s="815"/>
      <c r="W22" s="815"/>
      <c r="X22" s="814" t="s">
        <v>226</v>
      </c>
      <c r="Y22" s="814"/>
      <c r="Z22" s="814"/>
      <c r="AA22" s="814"/>
      <c r="AB22" s="814"/>
      <c r="AC22" s="816"/>
      <c r="AD22" s="633"/>
    </row>
    <row r="23" spans="1:30" ht="24" customHeight="1">
      <c r="A23" s="813" t="s">
        <v>227</v>
      </c>
      <c r="B23" s="814"/>
      <c r="C23" s="814"/>
      <c r="D23" s="815"/>
      <c r="E23" s="815"/>
      <c r="F23" s="815"/>
      <c r="G23" s="815"/>
      <c r="H23" s="815"/>
      <c r="I23" s="815"/>
      <c r="J23" s="815"/>
      <c r="K23" s="815"/>
      <c r="L23" s="815"/>
      <c r="M23" s="815"/>
      <c r="N23" s="815"/>
      <c r="O23" s="815"/>
      <c r="P23" s="815"/>
      <c r="Q23" s="815"/>
      <c r="R23" s="815"/>
      <c r="S23" s="815"/>
      <c r="T23" s="815"/>
      <c r="U23" s="815"/>
      <c r="V23" s="815"/>
      <c r="W23" s="815"/>
      <c r="X23" s="814" t="s">
        <v>228</v>
      </c>
      <c r="Y23" s="814"/>
      <c r="Z23" s="814"/>
      <c r="AA23" s="814"/>
      <c r="AB23" s="814"/>
      <c r="AC23" s="816"/>
      <c r="AD23" s="633"/>
    </row>
    <row r="24" spans="1:30" ht="24" customHeight="1" thickBot="1">
      <c r="A24" s="797" t="s">
        <v>229</v>
      </c>
      <c r="B24" s="798"/>
      <c r="C24" s="798"/>
      <c r="D24" s="799"/>
      <c r="E24" s="799"/>
      <c r="F24" s="799"/>
      <c r="G24" s="799"/>
      <c r="H24" s="799"/>
      <c r="I24" s="799"/>
      <c r="J24" s="799"/>
      <c r="K24" s="799"/>
      <c r="L24" s="799"/>
      <c r="M24" s="799"/>
      <c r="N24" s="799"/>
      <c r="O24" s="799"/>
      <c r="P24" s="799"/>
      <c r="Q24" s="799"/>
      <c r="R24" s="799"/>
      <c r="S24" s="799"/>
      <c r="T24" s="799"/>
      <c r="U24" s="799"/>
      <c r="V24" s="799"/>
      <c r="W24" s="799"/>
      <c r="X24" s="798" t="s">
        <v>230</v>
      </c>
      <c r="Y24" s="798"/>
      <c r="Z24" s="798"/>
      <c r="AA24" s="798"/>
      <c r="AB24" s="798"/>
      <c r="AC24" s="800"/>
      <c r="AD24" s="633"/>
    </row>
    <row r="25" spans="1:30" ht="24" customHeight="1" thickTop="1">
      <c r="A25" s="801" t="s">
        <v>231</v>
      </c>
      <c r="B25" s="804" t="s">
        <v>232</v>
      </c>
      <c r="C25" s="805"/>
      <c r="D25" s="806"/>
      <c r="E25" s="806"/>
      <c r="F25" s="806"/>
      <c r="G25" s="806"/>
      <c r="H25" s="806"/>
      <c r="I25" s="806"/>
      <c r="J25" s="806"/>
      <c r="K25" s="806"/>
      <c r="L25" s="806"/>
      <c r="M25" s="806"/>
      <c r="N25" s="806"/>
      <c r="O25" s="806"/>
      <c r="P25" s="806"/>
      <c r="Q25" s="806"/>
      <c r="R25" s="806"/>
      <c r="S25" s="806"/>
      <c r="T25" s="806"/>
      <c r="U25" s="806"/>
      <c r="V25" s="806"/>
      <c r="W25" s="806"/>
      <c r="X25" s="807"/>
      <c r="Y25" s="807"/>
      <c r="Z25" s="807"/>
      <c r="AA25" s="807"/>
      <c r="AB25" s="807"/>
      <c r="AC25" s="808"/>
      <c r="AD25" s="638"/>
    </row>
    <row r="26" spans="1:30" ht="24" customHeight="1">
      <c r="A26" s="802"/>
      <c r="B26" s="809" t="s">
        <v>233</v>
      </c>
      <c r="C26" s="810"/>
      <c r="D26" s="778"/>
      <c r="E26" s="779"/>
      <c r="F26" s="779"/>
      <c r="G26" s="779"/>
      <c r="H26" s="779"/>
      <c r="I26" s="779"/>
      <c r="J26" s="779"/>
      <c r="K26" s="779"/>
      <c r="L26" s="779"/>
      <c r="M26" s="779"/>
      <c r="N26" s="779"/>
      <c r="O26" s="779"/>
      <c r="P26" s="779"/>
      <c r="Q26" s="779"/>
      <c r="R26" s="779"/>
      <c r="S26" s="779"/>
      <c r="T26" s="779"/>
      <c r="U26" s="779"/>
      <c r="V26" s="779"/>
      <c r="W26" s="780"/>
      <c r="X26" s="784" t="s">
        <v>234</v>
      </c>
      <c r="Y26" s="785"/>
      <c r="Z26" s="785"/>
      <c r="AA26" s="785"/>
      <c r="AB26" s="785"/>
      <c r="AC26" s="786"/>
      <c r="AD26" s="639"/>
    </row>
    <row r="27" spans="1:30" ht="14.25" thickBot="1">
      <c r="A27" s="803"/>
      <c r="B27" s="811"/>
      <c r="C27" s="812"/>
      <c r="D27" s="781"/>
      <c r="E27" s="782"/>
      <c r="F27" s="782"/>
      <c r="G27" s="782"/>
      <c r="H27" s="782"/>
      <c r="I27" s="782"/>
      <c r="J27" s="782"/>
      <c r="K27" s="782"/>
      <c r="L27" s="782"/>
      <c r="M27" s="782"/>
      <c r="N27" s="782"/>
      <c r="O27" s="782"/>
      <c r="P27" s="782"/>
      <c r="Q27" s="782"/>
      <c r="R27" s="782"/>
      <c r="S27" s="782"/>
      <c r="T27" s="782"/>
      <c r="U27" s="782"/>
      <c r="V27" s="782"/>
      <c r="W27" s="783"/>
      <c r="X27" s="787"/>
      <c r="Y27" s="788"/>
      <c r="Z27" s="788"/>
      <c r="AA27" s="788"/>
      <c r="AB27" s="788"/>
      <c r="AC27" s="789"/>
      <c r="AD27" s="638"/>
    </row>
    <row r="28" spans="1:30" ht="15" customHeight="1" thickTop="1">
      <c r="A28" s="790" t="s">
        <v>235</v>
      </c>
      <c r="B28" s="791"/>
      <c r="C28" s="791"/>
      <c r="D28" s="791"/>
      <c r="E28" s="791"/>
      <c r="F28" s="791"/>
      <c r="G28" s="791"/>
      <c r="H28" s="791"/>
      <c r="I28" s="791"/>
      <c r="J28" s="791"/>
      <c r="K28" s="791"/>
      <c r="L28" s="791"/>
      <c r="M28" s="791"/>
      <c r="N28" s="791"/>
      <c r="O28" s="791"/>
      <c r="P28" s="791"/>
      <c r="Q28" s="791"/>
      <c r="R28" s="791"/>
      <c r="S28" s="791"/>
      <c r="T28" s="791"/>
      <c r="U28" s="791"/>
      <c r="V28" s="791"/>
      <c r="W28" s="791"/>
      <c r="X28" s="791"/>
      <c r="Y28" s="791"/>
      <c r="Z28" s="791"/>
      <c r="AA28" s="791"/>
      <c r="AB28" s="791"/>
      <c r="AC28" s="792"/>
      <c r="AD28" s="638"/>
    </row>
    <row r="29" spans="1:30" ht="48.75" customHeight="1" thickBot="1">
      <c r="A29" s="793"/>
      <c r="B29" s="794"/>
      <c r="C29" s="794"/>
      <c r="D29" s="794"/>
      <c r="E29" s="794"/>
      <c r="F29" s="794"/>
      <c r="G29" s="794"/>
      <c r="H29" s="794"/>
      <c r="I29" s="794"/>
      <c r="J29" s="794"/>
      <c r="K29" s="794"/>
      <c r="L29" s="794"/>
      <c r="M29" s="794"/>
      <c r="N29" s="794"/>
      <c r="O29" s="794"/>
      <c r="P29" s="794"/>
      <c r="Q29" s="794"/>
      <c r="R29" s="794"/>
      <c r="S29" s="794"/>
      <c r="T29" s="794"/>
      <c r="U29" s="794"/>
      <c r="V29" s="794"/>
      <c r="W29" s="794"/>
      <c r="X29" s="794"/>
      <c r="Y29" s="794"/>
      <c r="Z29" s="794"/>
      <c r="AA29" s="794"/>
      <c r="AB29" s="794"/>
      <c r="AC29" s="795"/>
      <c r="AD29" s="640"/>
    </row>
    <row r="30" spans="1:30" ht="46.5" customHeight="1">
      <c r="A30" s="796" t="s">
        <v>236</v>
      </c>
      <c r="B30" s="796"/>
      <c r="C30" s="796"/>
      <c r="D30" s="796"/>
      <c r="E30" s="796"/>
      <c r="F30" s="796"/>
      <c r="G30" s="796"/>
      <c r="H30" s="796"/>
      <c r="I30" s="796"/>
      <c r="J30" s="796"/>
      <c r="K30" s="796"/>
      <c r="L30" s="796"/>
      <c r="M30" s="796"/>
      <c r="N30" s="796"/>
      <c r="O30" s="796"/>
      <c r="P30" s="796"/>
      <c r="Q30" s="796"/>
      <c r="R30" s="796"/>
      <c r="S30" s="796"/>
      <c r="T30" s="796"/>
      <c r="U30" s="796"/>
      <c r="V30" s="796"/>
      <c r="W30" s="796"/>
      <c r="X30" s="796"/>
      <c r="Y30" s="796"/>
      <c r="Z30" s="796"/>
      <c r="AA30" s="796"/>
      <c r="AB30" s="796"/>
      <c r="AC30" s="796"/>
      <c r="AD30" s="380"/>
    </row>
    <row r="31" spans="1:30" s="377" customFormat="1" ht="11.25">
      <c r="A31" s="771" t="s">
        <v>237</v>
      </c>
      <c r="B31" s="771"/>
      <c r="C31" s="771"/>
      <c r="D31" s="771"/>
      <c r="E31" s="771"/>
      <c r="F31" s="771"/>
      <c r="G31" s="771"/>
      <c r="H31" s="771"/>
      <c r="I31" s="771"/>
      <c r="J31" s="771"/>
      <c r="K31" s="771"/>
      <c r="L31" s="771"/>
      <c r="M31" s="771"/>
      <c r="N31" s="771"/>
      <c r="O31" s="771"/>
      <c r="P31" s="771"/>
      <c r="Q31" s="771"/>
      <c r="R31" s="771"/>
      <c r="S31" s="771"/>
      <c r="T31" s="771"/>
      <c r="U31" s="771"/>
      <c r="V31" s="771"/>
      <c r="W31" s="771"/>
      <c r="X31" s="771"/>
      <c r="Y31" s="771"/>
      <c r="Z31" s="771"/>
      <c r="AA31" s="771"/>
      <c r="AB31" s="771"/>
      <c r="AC31" s="771"/>
      <c r="AD31" s="382"/>
    </row>
    <row r="32" spans="1:30" s="377" customFormat="1" ht="11.25">
      <c r="A32" s="771" t="s">
        <v>238</v>
      </c>
      <c r="B32" s="771"/>
      <c r="C32" s="771"/>
      <c r="D32" s="771"/>
      <c r="E32" s="771"/>
      <c r="F32" s="771"/>
      <c r="G32" s="771"/>
      <c r="H32" s="771"/>
      <c r="I32" s="771"/>
      <c r="J32" s="771"/>
      <c r="K32" s="771"/>
      <c r="L32" s="771"/>
      <c r="M32" s="771"/>
      <c r="N32" s="771"/>
      <c r="O32" s="771"/>
      <c r="P32" s="771"/>
      <c r="Q32" s="771"/>
      <c r="R32" s="771"/>
      <c r="S32" s="771"/>
      <c r="T32" s="771"/>
      <c r="U32" s="771"/>
      <c r="V32" s="771"/>
      <c r="W32" s="771"/>
      <c r="X32" s="771"/>
      <c r="Y32" s="771"/>
      <c r="Z32" s="771"/>
      <c r="AA32" s="771"/>
      <c r="AB32" s="771"/>
      <c r="AC32" s="771"/>
      <c r="AD32" s="382"/>
    </row>
    <row r="33" spans="1:30" ht="12.75" customHeight="1">
      <c r="A33" s="772" t="s">
        <v>239</v>
      </c>
      <c r="B33" s="772"/>
      <c r="C33" s="772"/>
      <c r="D33" s="772"/>
      <c r="E33" s="772"/>
      <c r="F33" s="772"/>
      <c r="G33" s="772"/>
      <c r="H33" s="772"/>
      <c r="I33" s="772"/>
      <c r="J33" s="772"/>
      <c r="K33" s="772"/>
      <c r="L33" s="772"/>
      <c r="M33" s="772"/>
      <c r="N33" s="772"/>
      <c r="O33" s="772"/>
      <c r="P33" s="772"/>
      <c r="Q33" s="772"/>
      <c r="R33" s="772"/>
      <c r="S33" s="772"/>
      <c r="T33" s="772"/>
      <c r="U33" s="772"/>
      <c r="V33" s="772"/>
      <c r="W33" s="772"/>
      <c r="X33" s="772"/>
      <c r="Y33" s="772"/>
      <c r="Z33" s="772"/>
      <c r="AA33" s="772"/>
      <c r="AB33" s="772"/>
      <c r="AC33" s="772"/>
      <c r="AD33" s="381"/>
    </row>
    <row r="34" spans="1:30">
      <c r="A34" s="773" t="s">
        <v>240</v>
      </c>
      <c r="B34" s="773"/>
      <c r="C34" s="773"/>
      <c r="D34" s="773"/>
      <c r="E34" s="773"/>
      <c r="F34" s="773"/>
      <c r="G34" s="773"/>
      <c r="H34" s="773"/>
      <c r="I34" s="773"/>
      <c r="J34" s="773"/>
      <c r="K34" s="773"/>
      <c r="L34" s="773"/>
      <c r="M34" s="773"/>
      <c r="N34" s="773"/>
      <c r="O34" s="773"/>
      <c r="P34" s="773"/>
      <c r="Q34" s="773"/>
      <c r="R34" s="773"/>
      <c r="S34" s="773"/>
      <c r="T34" s="773"/>
      <c r="U34" s="773"/>
      <c r="V34" s="773"/>
      <c r="W34" s="773"/>
      <c r="X34" s="773"/>
      <c r="Y34" s="773"/>
      <c r="Z34" s="773"/>
      <c r="AA34" s="773"/>
      <c r="AB34" s="773"/>
      <c r="AC34" s="773"/>
    </row>
  </sheetData>
  <mergeCells count="89">
    <mergeCell ref="A7:C9"/>
    <mergeCell ref="A2:AC2"/>
    <mergeCell ref="I4:O4"/>
    <mergeCell ref="Q4:AB4"/>
    <mergeCell ref="A5:C5"/>
    <mergeCell ref="D5:AC5"/>
    <mergeCell ref="A6:C6"/>
    <mergeCell ref="D6:N6"/>
    <mergeCell ref="O6:T6"/>
    <mergeCell ref="U6:AC6"/>
    <mergeCell ref="X15:AC15"/>
    <mergeCell ref="A10:C10"/>
    <mergeCell ref="D10:AC10"/>
    <mergeCell ref="A11:N11"/>
    <mergeCell ref="O11:AC11"/>
    <mergeCell ref="A12:AC12"/>
    <mergeCell ref="A13:C13"/>
    <mergeCell ref="X13:AC14"/>
    <mergeCell ref="A14:C14"/>
    <mergeCell ref="D14:M14"/>
    <mergeCell ref="N14:W14"/>
    <mergeCell ref="A15:C15"/>
    <mergeCell ref="D15:M15"/>
    <mergeCell ref="N15:W15"/>
    <mergeCell ref="A16:C16"/>
    <mergeCell ref="D16:M16"/>
    <mergeCell ref="N16:W16"/>
    <mergeCell ref="X16:AC16"/>
    <mergeCell ref="A17:C17"/>
    <mergeCell ref="D17:M17"/>
    <mergeCell ref="N17:W17"/>
    <mergeCell ref="X17:AC17"/>
    <mergeCell ref="A18:C18"/>
    <mergeCell ref="D18:M18"/>
    <mergeCell ref="N18:W18"/>
    <mergeCell ref="X18:AC18"/>
    <mergeCell ref="A19:C19"/>
    <mergeCell ref="D19:M19"/>
    <mergeCell ref="N19:W19"/>
    <mergeCell ref="X19:AC19"/>
    <mergeCell ref="A20:C20"/>
    <mergeCell ref="D20:M20"/>
    <mergeCell ref="N20:W20"/>
    <mergeCell ref="X20:AC20"/>
    <mergeCell ref="A21:C21"/>
    <mergeCell ref="D21:M21"/>
    <mergeCell ref="N21:W21"/>
    <mergeCell ref="X21:AC21"/>
    <mergeCell ref="D25:M25"/>
    <mergeCell ref="N25:W25"/>
    <mergeCell ref="X25:AC25"/>
    <mergeCell ref="B26:C27"/>
    <mergeCell ref="A22:C22"/>
    <mergeCell ref="D22:M22"/>
    <mergeCell ref="N22:W22"/>
    <mergeCell ref="X22:AC22"/>
    <mergeCell ref="A23:C23"/>
    <mergeCell ref="D23:M23"/>
    <mergeCell ref="N23:W23"/>
    <mergeCell ref="X23:AC23"/>
    <mergeCell ref="A32:AC32"/>
    <mergeCell ref="A33:AC33"/>
    <mergeCell ref="A34:AC34"/>
    <mergeCell ref="D7:O8"/>
    <mergeCell ref="D26:W27"/>
    <mergeCell ref="X26:AC27"/>
    <mergeCell ref="A28:AC28"/>
    <mergeCell ref="A29:AC29"/>
    <mergeCell ref="A30:AC30"/>
    <mergeCell ref="A31:AC31"/>
    <mergeCell ref="A24:C24"/>
    <mergeCell ref="D24:M24"/>
    <mergeCell ref="N24:W24"/>
    <mergeCell ref="X24:AC24"/>
    <mergeCell ref="A25:A27"/>
    <mergeCell ref="B25:C25"/>
    <mergeCell ref="AD7:AD8"/>
    <mergeCell ref="D13:F13"/>
    <mergeCell ref="G13:M13"/>
    <mergeCell ref="N13:P13"/>
    <mergeCell ref="Q13:W13"/>
    <mergeCell ref="P7:P8"/>
    <mergeCell ref="Q7:R8"/>
    <mergeCell ref="S7:AC8"/>
    <mergeCell ref="D9:I9"/>
    <mergeCell ref="J9:O9"/>
    <mergeCell ref="P9:U9"/>
    <mergeCell ref="V9:AA9"/>
    <mergeCell ref="AB9:AC9"/>
  </mergeCells>
  <phoneticPr fontId="1"/>
  <pageMargins left="0.7" right="0.7" top="0.75" bottom="0.75" header="0.3" footer="0.3"/>
  <pageSetup paperSize="9" orientation="portrait" verticalDpi="0" r:id="rId1"/>
  <drawing r:id="rId2"/>
  <legacyDrawing r:id="rId3"/>
  <extLst>
    <ext xmlns:x14="http://schemas.microsoft.com/office/spreadsheetml/2009/9/main" uri="{CCE6A557-97BC-4b89-ADB6-D9C93CAAB3DF}">
      <x14:dataValidations xmlns:xm="http://schemas.microsoft.com/office/excel/2006/main" count="7">
        <x14:dataValidation type="list" allowBlank="1" showInputMessage="1" showErrorMessage="1">
          <x14:formula1>
            <xm:f>選択リスト!$D$3:$D$7</xm:f>
          </x14:formula1>
          <xm:sqref>J9:O9</xm:sqref>
        </x14:dataValidation>
        <x14:dataValidation type="list" allowBlank="1" showInputMessage="1" showErrorMessage="1">
          <x14:formula1>
            <xm:f>選択リスト!$E$3:$E$8</xm:f>
          </x14:formula1>
          <xm:sqref>D10:AC10</xm:sqref>
        </x14:dataValidation>
        <x14:dataValidation type="list" allowBlank="1" showInputMessage="1" showErrorMessage="1">
          <x14:formula1>
            <xm:f>選択リスト!$T$3:$T$5</xm:f>
          </x14:formula1>
          <xm:sqref>O11:AC11</xm:sqref>
        </x14:dataValidation>
        <x14:dataValidation type="list" allowBlank="1" showInputMessage="1" showErrorMessage="1">
          <x14:formula1>
            <xm:f>選択リスト!$B$3:$B$118</xm:f>
          </x14:formula1>
          <xm:sqref>D5:AC5</xm:sqref>
        </x14:dataValidation>
        <x14:dataValidation type="list" allowBlank="1" showInputMessage="1" showErrorMessage="1">
          <x14:formula1>
            <xm:f>選択リスト!$C$3:$C$10</xm:f>
          </x14:formula1>
          <xm:sqref>Q7:R8</xm:sqref>
        </x14:dataValidation>
        <x14:dataValidation type="list" allowBlank="1" showInputMessage="1" showErrorMessage="1">
          <x14:formula1>
            <xm:f>選択リスト!$W$3:$W$5</xm:f>
          </x14:formula1>
          <xm:sqref>D20:W21</xm:sqref>
        </x14:dataValidation>
        <x14:dataValidation type="list" allowBlank="1" showInputMessage="1" showErrorMessage="1">
          <x14:formula1>
            <xm:f>選択リスト!$Y$3:$Y$5</xm:f>
          </x14:formula1>
          <xm:sqref>D16:W16</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CCECFF"/>
  </sheetPr>
  <dimension ref="A1:AD34"/>
  <sheetViews>
    <sheetView zoomScaleNormal="100" workbookViewId="0">
      <selection activeCell="X7" sqref="X7:AC8"/>
    </sheetView>
  </sheetViews>
  <sheetFormatPr defaultRowHeight="13.5"/>
  <cols>
    <col min="1" max="2" width="2.625" customWidth="1"/>
    <col min="3" max="3" width="13.625" customWidth="1"/>
    <col min="4" max="27" width="2.625" customWidth="1"/>
    <col min="28" max="28" width="5" customWidth="1"/>
    <col min="29" max="29" width="2.625" customWidth="1"/>
    <col min="30" max="30" width="50.625" customWidth="1"/>
    <col min="257" max="258" width="2.625" customWidth="1"/>
    <col min="259" max="259" width="13.625" customWidth="1"/>
    <col min="260" max="283" width="2.625" customWidth="1"/>
    <col min="284" max="284" width="5" customWidth="1"/>
    <col min="285" max="285" width="2.625" customWidth="1"/>
    <col min="286" max="286" width="50.625" customWidth="1"/>
    <col min="513" max="514" width="2.625" customWidth="1"/>
    <col min="515" max="515" width="13.625" customWidth="1"/>
    <col min="516" max="539" width="2.625" customWidth="1"/>
    <col min="540" max="540" width="5" customWidth="1"/>
    <col min="541" max="541" width="2.625" customWidth="1"/>
    <col min="542" max="542" width="50.625" customWidth="1"/>
    <col min="769" max="770" width="2.625" customWidth="1"/>
    <col min="771" max="771" width="13.625" customWidth="1"/>
    <col min="772" max="795" width="2.625" customWidth="1"/>
    <col min="796" max="796" width="5" customWidth="1"/>
    <col min="797" max="797" width="2.625" customWidth="1"/>
    <col min="798" max="798" width="50.625" customWidth="1"/>
    <col min="1025" max="1026" width="2.625" customWidth="1"/>
    <col min="1027" max="1027" width="13.625" customWidth="1"/>
    <col min="1028" max="1051" width="2.625" customWidth="1"/>
    <col min="1052" max="1052" width="5" customWidth="1"/>
    <col min="1053" max="1053" width="2.625" customWidth="1"/>
    <col min="1054" max="1054" width="50.625" customWidth="1"/>
    <col min="1281" max="1282" width="2.625" customWidth="1"/>
    <col min="1283" max="1283" width="13.625" customWidth="1"/>
    <col min="1284" max="1307" width="2.625" customWidth="1"/>
    <col min="1308" max="1308" width="5" customWidth="1"/>
    <col min="1309" max="1309" width="2.625" customWidth="1"/>
    <col min="1310" max="1310" width="50.625" customWidth="1"/>
    <col min="1537" max="1538" width="2.625" customWidth="1"/>
    <col min="1539" max="1539" width="13.625" customWidth="1"/>
    <col min="1540" max="1563" width="2.625" customWidth="1"/>
    <col min="1564" max="1564" width="5" customWidth="1"/>
    <col min="1565" max="1565" width="2.625" customWidth="1"/>
    <col min="1566" max="1566" width="50.625" customWidth="1"/>
    <col min="1793" max="1794" width="2.625" customWidth="1"/>
    <col min="1795" max="1795" width="13.625" customWidth="1"/>
    <col min="1796" max="1819" width="2.625" customWidth="1"/>
    <col min="1820" max="1820" width="5" customWidth="1"/>
    <col min="1821" max="1821" width="2.625" customWidth="1"/>
    <col min="1822" max="1822" width="50.625" customWidth="1"/>
    <col min="2049" max="2050" width="2.625" customWidth="1"/>
    <col min="2051" max="2051" width="13.625" customWidth="1"/>
    <col min="2052" max="2075" width="2.625" customWidth="1"/>
    <col min="2076" max="2076" width="5" customWidth="1"/>
    <col min="2077" max="2077" width="2.625" customWidth="1"/>
    <col min="2078" max="2078" width="50.625" customWidth="1"/>
    <col min="2305" max="2306" width="2.625" customWidth="1"/>
    <col min="2307" max="2307" width="13.625" customWidth="1"/>
    <col min="2308" max="2331" width="2.625" customWidth="1"/>
    <col min="2332" max="2332" width="5" customWidth="1"/>
    <col min="2333" max="2333" width="2.625" customWidth="1"/>
    <col min="2334" max="2334" width="50.625" customWidth="1"/>
    <col min="2561" max="2562" width="2.625" customWidth="1"/>
    <col min="2563" max="2563" width="13.625" customWidth="1"/>
    <col min="2564" max="2587" width="2.625" customWidth="1"/>
    <col min="2588" max="2588" width="5" customWidth="1"/>
    <col min="2589" max="2589" width="2.625" customWidth="1"/>
    <col min="2590" max="2590" width="50.625" customWidth="1"/>
    <col min="2817" max="2818" width="2.625" customWidth="1"/>
    <col min="2819" max="2819" width="13.625" customWidth="1"/>
    <col min="2820" max="2843" width="2.625" customWidth="1"/>
    <col min="2844" max="2844" width="5" customWidth="1"/>
    <col min="2845" max="2845" width="2.625" customWidth="1"/>
    <col min="2846" max="2846" width="50.625" customWidth="1"/>
    <col min="3073" max="3074" width="2.625" customWidth="1"/>
    <col min="3075" max="3075" width="13.625" customWidth="1"/>
    <col min="3076" max="3099" width="2.625" customWidth="1"/>
    <col min="3100" max="3100" width="5" customWidth="1"/>
    <col min="3101" max="3101" width="2.625" customWidth="1"/>
    <col min="3102" max="3102" width="50.625" customWidth="1"/>
    <col min="3329" max="3330" width="2.625" customWidth="1"/>
    <col min="3331" max="3331" width="13.625" customWidth="1"/>
    <col min="3332" max="3355" width="2.625" customWidth="1"/>
    <col min="3356" max="3356" width="5" customWidth="1"/>
    <col min="3357" max="3357" width="2.625" customWidth="1"/>
    <col min="3358" max="3358" width="50.625" customWidth="1"/>
    <col min="3585" max="3586" width="2.625" customWidth="1"/>
    <col min="3587" max="3587" width="13.625" customWidth="1"/>
    <col min="3588" max="3611" width="2.625" customWidth="1"/>
    <col min="3612" max="3612" width="5" customWidth="1"/>
    <col min="3613" max="3613" width="2.625" customWidth="1"/>
    <col min="3614" max="3614" width="50.625" customWidth="1"/>
    <col min="3841" max="3842" width="2.625" customWidth="1"/>
    <col min="3843" max="3843" width="13.625" customWidth="1"/>
    <col min="3844" max="3867" width="2.625" customWidth="1"/>
    <col min="3868" max="3868" width="5" customWidth="1"/>
    <col min="3869" max="3869" width="2.625" customWidth="1"/>
    <col min="3870" max="3870" width="50.625" customWidth="1"/>
    <col min="4097" max="4098" width="2.625" customWidth="1"/>
    <col min="4099" max="4099" width="13.625" customWidth="1"/>
    <col min="4100" max="4123" width="2.625" customWidth="1"/>
    <col min="4124" max="4124" width="5" customWidth="1"/>
    <col min="4125" max="4125" width="2.625" customWidth="1"/>
    <col min="4126" max="4126" width="50.625" customWidth="1"/>
    <col min="4353" max="4354" width="2.625" customWidth="1"/>
    <col min="4355" max="4355" width="13.625" customWidth="1"/>
    <col min="4356" max="4379" width="2.625" customWidth="1"/>
    <col min="4380" max="4380" width="5" customWidth="1"/>
    <col min="4381" max="4381" width="2.625" customWidth="1"/>
    <col min="4382" max="4382" width="50.625" customWidth="1"/>
    <col min="4609" max="4610" width="2.625" customWidth="1"/>
    <col min="4611" max="4611" width="13.625" customWidth="1"/>
    <col min="4612" max="4635" width="2.625" customWidth="1"/>
    <col min="4636" max="4636" width="5" customWidth="1"/>
    <col min="4637" max="4637" width="2.625" customWidth="1"/>
    <col min="4638" max="4638" width="50.625" customWidth="1"/>
    <col min="4865" max="4866" width="2.625" customWidth="1"/>
    <col min="4867" max="4867" width="13.625" customWidth="1"/>
    <col min="4868" max="4891" width="2.625" customWidth="1"/>
    <col min="4892" max="4892" width="5" customWidth="1"/>
    <col min="4893" max="4893" width="2.625" customWidth="1"/>
    <col min="4894" max="4894" width="50.625" customWidth="1"/>
    <col min="5121" max="5122" width="2.625" customWidth="1"/>
    <col min="5123" max="5123" width="13.625" customWidth="1"/>
    <col min="5124" max="5147" width="2.625" customWidth="1"/>
    <col min="5148" max="5148" width="5" customWidth="1"/>
    <col min="5149" max="5149" width="2.625" customWidth="1"/>
    <col min="5150" max="5150" width="50.625" customWidth="1"/>
    <col min="5377" max="5378" width="2.625" customWidth="1"/>
    <col min="5379" max="5379" width="13.625" customWidth="1"/>
    <col min="5380" max="5403" width="2.625" customWidth="1"/>
    <col min="5404" max="5404" width="5" customWidth="1"/>
    <col min="5405" max="5405" width="2.625" customWidth="1"/>
    <col min="5406" max="5406" width="50.625" customWidth="1"/>
    <col min="5633" max="5634" width="2.625" customWidth="1"/>
    <col min="5635" max="5635" width="13.625" customWidth="1"/>
    <col min="5636" max="5659" width="2.625" customWidth="1"/>
    <col min="5660" max="5660" width="5" customWidth="1"/>
    <col min="5661" max="5661" width="2.625" customWidth="1"/>
    <col min="5662" max="5662" width="50.625" customWidth="1"/>
    <col min="5889" max="5890" width="2.625" customWidth="1"/>
    <col min="5891" max="5891" width="13.625" customWidth="1"/>
    <col min="5892" max="5915" width="2.625" customWidth="1"/>
    <col min="5916" max="5916" width="5" customWidth="1"/>
    <col min="5917" max="5917" width="2.625" customWidth="1"/>
    <col min="5918" max="5918" width="50.625" customWidth="1"/>
    <col min="6145" max="6146" width="2.625" customWidth="1"/>
    <col min="6147" max="6147" width="13.625" customWidth="1"/>
    <col min="6148" max="6171" width="2.625" customWidth="1"/>
    <col min="6172" max="6172" width="5" customWidth="1"/>
    <col min="6173" max="6173" width="2.625" customWidth="1"/>
    <col min="6174" max="6174" width="50.625" customWidth="1"/>
    <col min="6401" max="6402" width="2.625" customWidth="1"/>
    <col min="6403" max="6403" width="13.625" customWidth="1"/>
    <col min="6404" max="6427" width="2.625" customWidth="1"/>
    <col min="6428" max="6428" width="5" customWidth="1"/>
    <col min="6429" max="6429" width="2.625" customWidth="1"/>
    <col min="6430" max="6430" width="50.625" customWidth="1"/>
    <col min="6657" max="6658" width="2.625" customWidth="1"/>
    <col min="6659" max="6659" width="13.625" customWidth="1"/>
    <col min="6660" max="6683" width="2.625" customWidth="1"/>
    <col min="6684" max="6684" width="5" customWidth="1"/>
    <col min="6685" max="6685" width="2.625" customWidth="1"/>
    <col min="6686" max="6686" width="50.625" customWidth="1"/>
    <col min="6913" max="6914" width="2.625" customWidth="1"/>
    <col min="6915" max="6915" width="13.625" customWidth="1"/>
    <col min="6916" max="6939" width="2.625" customWidth="1"/>
    <col min="6940" max="6940" width="5" customWidth="1"/>
    <col min="6941" max="6941" width="2.625" customWidth="1"/>
    <col min="6942" max="6942" width="50.625" customWidth="1"/>
    <col min="7169" max="7170" width="2.625" customWidth="1"/>
    <col min="7171" max="7171" width="13.625" customWidth="1"/>
    <col min="7172" max="7195" width="2.625" customWidth="1"/>
    <col min="7196" max="7196" width="5" customWidth="1"/>
    <col min="7197" max="7197" width="2.625" customWidth="1"/>
    <col min="7198" max="7198" width="50.625" customWidth="1"/>
    <col min="7425" max="7426" width="2.625" customWidth="1"/>
    <col min="7427" max="7427" width="13.625" customWidth="1"/>
    <col min="7428" max="7451" width="2.625" customWidth="1"/>
    <col min="7452" max="7452" width="5" customWidth="1"/>
    <col min="7453" max="7453" width="2.625" customWidth="1"/>
    <col min="7454" max="7454" width="50.625" customWidth="1"/>
    <col min="7681" max="7682" width="2.625" customWidth="1"/>
    <col min="7683" max="7683" width="13.625" customWidth="1"/>
    <col min="7684" max="7707" width="2.625" customWidth="1"/>
    <col min="7708" max="7708" width="5" customWidth="1"/>
    <col min="7709" max="7709" width="2.625" customWidth="1"/>
    <col min="7710" max="7710" width="50.625" customWidth="1"/>
    <col min="7937" max="7938" width="2.625" customWidth="1"/>
    <col min="7939" max="7939" width="13.625" customWidth="1"/>
    <col min="7940" max="7963" width="2.625" customWidth="1"/>
    <col min="7964" max="7964" width="5" customWidth="1"/>
    <col min="7965" max="7965" width="2.625" customWidth="1"/>
    <col min="7966" max="7966" width="50.625" customWidth="1"/>
    <col min="8193" max="8194" width="2.625" customWidth="1"/>
    <col min="8195" max="8195" width="13.625" customWidth="1"/>
    <col min="8196" max="8219" width="2.625" customWidth="1"/>
    <col min="8220" max="8220" width="5" customWidth="1"/>
    <col min="8221" max="8221" width="2.625" customWidth="1"/>
    <col min="8222" max="8222" width="50.625" customWidth="1"/>
    <col min="8449" max="8450" width="2.625" customWidth="1"/>
    <col min="8451" max="8451" width="13.625" customWidth="1"/>
    <col min="8452" max="8475" width="2.625" customWidth="1"/>
    <col min="8476" max="8476" width="5" customWidth="1"/>
    <col min="8477" max="8477" width="2.625" customWidth="1"/>
    <col min="8478" max="8478" width="50.625" customWidth="1"/>
    <col min="8705" max="8706" width="2.625" customWidth="1"/>
    <col min="8707" max="8707" width="13.625" customWidth="1"/>
    <col min="8708" max="8731" width="2.625" customWidth="1"/>
    <col min="8732" max="8732" width="5" customWidth="1"/>
    <col min="8733" max="8733" width="2.625" customWidth="1"/>
    <col min="8734" max="8734" width="50.625" customWidth="1"/>
    <col min="8961" max="8962" width="2.625" customWidth="1"/>
    <col min="8963" max="8963" width="13.625" customWidth="1"/>
    <col min="8964" max="8987" width="2.625" customWidth="1"/>
    <col min="8988" max="8988" width="5" customWidth="1"/>
    <col min="8989" max="8989" width="2.625" customWidth="1"/>
    <col min="8990" max="8990" width="50.625" customWidth="1"/>
    <col min="9217" max="9218" width="2.625" customWidth="1"/>
    <col min="9219" max="9219" width="13.625" customWidth="1"/>
    <col min="9220" max="9243" width="2.625" customWidth="1"/>
    <col min="9244" max="9244" width="5" customWidth="1"/>
    <col min="9245" max="9245" width="2.625" customWidth="1"/>
    <col min="9246" max="9246" width="50.625" customWidth="1"/>
    <col min="9473" max="9474" width="2.625" customWidth="1"/>
    <col min="9475" max="9475" width="13.625" customWidth="1"/>
    <col min="9476" max="9499" width="2.625" customWidth="1"/>
    <col min="9500" max="9500" width="5" customWidth="1"/>
    <col min="9501" max="9501" width="2.625" customWidth="1"/>
    <col min="9502" max="9502" width="50.625" customWidth="1"/>
    <col min="9729" max="9730" width="2.625" customWidth="1"/>
    <col min="9731" max="9731" width="13.625" customWidth="1"/>
    <col min="9732" max="9755" width="2.625" customWidth="1"/>
    <col min="9756" max="9756" width="5" customWidth="1"/>
    <col min="9757" max="9757" width="2.625" customWidth="1"/>
    <col min="9758" max="9758" width="50.625" customWidth="1"/>
    <col min="9985" max="9986" width="2.625" customWidth="1"/>
    <col min="9987" max="9987" width="13.625" customWidth="1"/>
    <col min="9988" max="10011" width="2.625" customWidth="1"/>
    <col min="10012" max="10012" width="5" customWidth="1"/>
    <col min="10013" max="10013" width="2.625" customWidth="1"/>
    <col min="10014" max="10014" width="50.625" customWidth="1"/>
    <col min="10241" max="10242" width="2.625" customWidth="1"/>
    <col min="10243" max="10243" width="13.625" customWidth="1"/>
    <col min="10244" max="10267" width="2.625" customWidth="1"/>
    <col min="10268" max="10268" width="5" customWidth="1"/>
    <col min="10269" max="10269" width="2.625" customWidth="1"/>
    <col min="10270" max="10270" width="50.625" customWidth="1"/>
    <col min="10497" max="10498" width="2.625" customWidth="1"/>
    <col min="10499" max="10499" width="13.625" customWidth="1"/>
    <col min="10500" max="10523" width="2.625" customWidth="1"/>
    <col min="10524" max="10524" width="5" customWidth="1"/>
    <col min="10525" max="10525" width="2.625" customWidth="1"/>
    <col min="10526" max="10526" width="50.625" customWidth="1"/>
    <col min="10753" max="10754" width="2.625" customWidth="1"/>
    <col min="10755" max="10755" width="13.625" customWidth="1"/>
    <col min="10756" max="10779" width="2.625" customWidth="1"/>
    <col min="10780" max="10780" width="5" customWidth="1"/>
    <col min="10781" max="10781" width="2.625" customWidth="1"/>
    <col min="10782" max="10782" width="50.625" customWidth="1"/>
    <col min="11009" max="11010" width="2.625" customWidth="1"/>
    <col min="11011" max="11011" width="13.625" customWidth="1"/>
    <col min="11012" max="11035" width="2.625" customWidth="1"/>
    <col min="11036" max="11036" width="5" customWidth="1"/>
    <col min="11037" max="11037" width="2.625" customWidth="1"/>
    <col min="11038" max="11038" width="50.625" customWidth="1"/>
    <col min="11265" max="11266" width="2.625" customWidth="1"/>
    <col min="11267" max="11267" width="13.625" customWidth="1"/>
    <col min="11268" max="11291" width="2.625" customWidth="1"/>
    <col min="11292" max="11292" width="5" customWidth="1"/>
    <col min="11293" max="11293" width="2.625" customWidth="1"/>
    <col min="11294" max="11294" width="50.625" customWidth="1"/>
    <col min="11521" max="11522" width="2.625" customWidth="1"/>
    <col min="11523" max="11523" width="13.625" customWidth="1"/>
    <col min="11524" max="11547" width="2.625" customWidth="1"/>
    <col min="11548" max="11548" width="5" customWidth="1"/>
    <col min="11549" max="11549" width="2.625" customWidth="1"/>
    <col min="11550" max="11550" width="50.625" customWidth="1"/>
    <col min="11777" max="11778" width="2.625" customWidth="1"/>
    <col min="11779" max="11779" width="13.625" customWidth="1"/>
    <col min="11780" max="11803" width="2.625" customWidth="1"/>
    <col min="11804" max="11804" width="5" customWidth="1"/>
    <col min="11805" max="11805" width="2.625" customWidth="1"/>
    <col min="11806" max="11806" width="50.625" customWidth="1"/>
    <col min="12033" max="12034" width="2.625" customWidth="1"/>
    <col min="12035" max="12035" width="13.625" customWidth="1"/>
    <col min="12036" max="12059" width="2.625" customWidth="1"/>
    <col min="12060" max="12060" width="5" customWidth="1"/>
    <col min="12061" max="12061" width="2.625" customWidth="1"/>
    <col min="12062" max="12062" width="50.625" customWidth="1"/>
    <col min="12289" max="12290" width="2.625" customWidth="1"/>
    <col min="12291" max="12291" width="13.625" customWidth="1"/>
    <col min="12292" max="12315" width="2.625" customWidth="1"/>
    <col min="12316" max="12316" width="5" customWidth="1"/>
    <col min="12317" max="12317" width="2.625" customWidth="1"/>
    <col min="12318" max="12318" width="50.625" customWidth="1"/>
    <col min="12545" max="12546" width="2.625" customWidth="1"/>
    <col min="12547" max="12547" width="13.625" customWidth="1"/>
    <col min="12548" max="12571" width="2.625" customWidth="1"/>
    <col min="12572" max="12572" width="5" customWidth="1"/>
    <col min="12573" max="12573" width="2.625" customWidth="1"/>
    <col min="12574" max="12574" width="50.625" customWidth="1"/>
    <col min="12801" max="12802" width="2.625" customWidth="1"/>
    <col min="12803" max="12803" width="13.625" customWidth="1"/>
    <col min="12804" max="12827" width="2.625" customWidth="1"/>
    <col min="12828" max="12828" width="5" customWidth="1"/>
    <col min="12829" max="12829" width="2.625" customWidth="1"/>
    <col min="12830" max="12830" width="50.625" customWidth="1"/>
    <col min="13057" max="13058" width="2.625" customWidth="1"/>
    <col min="13059" max="13059" width="13.625" customWidth="1"/>
    <col min="13060" max="13083" width="2.625" customWidth="1"/>
    <col min="13084" max="13084" width="5" customWidth="1"/>
    <col min="13085" max="13085" width="2.625" customWidth="1"/>
    <col min="13086" max="13086" width="50.625" customWidth="1"/>
    <col min="13313" max="13314" width="2.625" customWidth="1"/>
    <col min="13315" max="13315" width="13.625" customWidth="1"/>
    <col min="13316" max="13339" width="2.625" customWidth="1"/>
    <col min="13340" max="13340" width="5" customWidth="1"/>
    <col min="13341" max="13341" width="2.625" customWidth="1"/>
    <col min="13342" max="13342" width="50.625" customWidth="1"/>
    <col min="13569" max="13570" width="2.625" customWidth="1"/>
    <col min="13571" max="13571" width="13.625" customWidth="1"/>
    <col min="13572" max="13595" width="2.625" customWidth="1"/>
    <col min="13596" max="13596" width="5" customWidth="1"/>
    <col min="13597" max="13597" width="2.625" customWidth="1"/>
    <col min="13598" max="13598" width="50.625" customWidth="1"/>
    <col min="13825" max="13826" width="2.625" customWidth="1"/>
    <col min="13827" max="13827" width="13.625" customWidth="1"/>
    <col min="13828" max="13851" width="2.625" customWidth="1"/>
    <col min="13852" max="13852" width="5" customWidth="1"/>
    <col min="13853" max="13853" width="2.625" customWidth="1"/>
    <col min="13854" max="13854" width="50.625" customWidth="1"/>
    <col min="14081" max="14082" width="2.625" customWidth="1"/>
    <col min="14083" max="14083" width="13.625" customWidth="1"/>
    <col min="14084" max="14107" width="2.625" customWidth="1"/>
    <col min="14108" max="14108" width="5" customWidth="1"/>
    <col min="14109" max="14109" width="2.625" customWidth="1"/>
    <col min="14110" max="14110" width="50.625" customWidth="1"/>
    <col min="14337" max="14338" width="2.625" customWidth="1"/>
    <col min="14339" max="14339" width="13.625" customWidth="1"/>
    <col min="14340" max="14363" width="2.625" customWidth="1"/>
    <col min="14364" max="14364" width="5" customWidth="1"/>
    <col min="14365" max="14365" width="2.625" customWidth="1"/>
    <col min="14366" max="14366" width="50.625" customWidth="1"/>
    <col min="14593" max="14594" width="2.625" customWidth="1"/>
    <col min="14595" max="14595" width="13.625" customWidth="1"/>
    <col min="14596" max="14619" width="2.625" customWidth="1"/>
    <col min="14620" max="14620" width="5" customWidth="1"/>
    <col min="14621" max="14621" width="2.625" customWidth="1"/>
    <col min="14622" max="14622" width="50.625" customWidth="1"/>
    <col min="14849" max="14850" width="2.625" customWidth="1"/>
    <col min="14851" max="14851" width="13.625" customWidth="1"/>
    <col min="14852" max="14875" width="2.625" customWidth="1"/>
    <col min="14876" max="14876" width="5" customWidth="1"/>
    <col min="14877" max="14877" width="2.625" customWidth="1"/>
    <col min="14878" max="14878" width="50.625" customWidth="1"/>
    <col min="15105" max="15106" width="2.625" customWidth="1"/>
    <col min="15107" max="15107" width="13.625" customWidth="1"/>
    <col min="15108" max="15131" width="2.625" customWidth="1"/>
    <col min="15132" max="15132" width="5" customWidth="1"/>
    <col min="15133" max="15133" width="2.625" customWidth="1"/>
    <col min="15134" max="15134" width="50.625" customWidth="1"/>
    <col min="15361" max="15362" width="2.625" customWidth="1"/>
    <col min="15363" max="15363" width="13.625" customWidth="1"/>
    <col min="15364" max="15387" width="2.625" customWidth="1"/>
    <col min="15388" max="15388" width="5" customWidth="1"/>
    <col min="15389" max="15389" width="2.625" customWidth="1"/>
    <col min="15390" max="15390" width="50.625" customWidth="1"/>
    <col min="15617" max="15618" width="2.625" customWidth="1"/>
    <col min="15619" max="15619" width="13.625" customWidth="1"/>
    <col min="15620" max="15643" width="2.625" customWidth="1"/>
    <col min="15644" max="15644" width="5" customWidth="1"/>
    <col min="15645" max="15645" width="2.625" customWidth="1"/>
    <col min="15646" max="15646" width="50.625" customWidth="1"/>
    <col min="15873" max="15874" width="2.625" customWidth="1"/>
    <col min="15875" max="15875" width="13.625" customWidth="1"/>
    <col min="15876" max="15899" width="2.625" customWidth="1"/>
    <col min="15900" max="15900" width="5" customWidth="1"/>
    <col min="15901" max="15901" width="2.625" customWidth="1"/>
    <col min="15902" max="15902" width="50.625" customWidth="1"/>
    <col min="16129" max="16130" width="2.625" customWidth="1"/>
    <col min="16131" max="16131" width="13.625" customWidth="1"/>
    <col min="16132" max="16155" width="2.625" customWidth="1"/>
    <col min="16156" max="16156" width="5" customWidth="1"/>
    <col min="16157" max="16157" width="2.625" customWidth="1"/>
    <col min="16158" max="16158" width="50.625" customWidth="1"/>
  </cols>
  <sheetData>
    <row r="1" spans="1:30" s="364" customFormat="1" ht="21" customHeight="1">
      <c r="AC1" s="365" t="s">
        <v>244</v>
      </c>
      <c r="AD1" s="365"/>
    </row>
    <row r="2" spans="1:30" s="364" customFormat="1" ht="27" customHeight="1">
      <c r="A2" s="856" t="s">
        <v>245</v>
      </c>
      <c r="B2" s="856"/>
      <c r="C2" s="856"/>
      <c r="D2" s="856"/>
      <c r="E2" s="856"/>
      <c r="F2" s="856"/>
      <c r="G2" s="856"/>
      <c r="H2" s="856"/>
      <c r="I2" s="856"/>
      <c r="J2" s="856"/>
      <c r="K2" s="856"/>
      <c r="L2" s="856"/>
      <c r="M2" s="856"/>
      <c r="N2" s="856"/>
      <c r="O2" s="856"/>
      <c r="P2" s="856"/>
      <c r="Q2" s="856"/>
      <c r="R2" s="856"/>
      <c r="S2" s="856"/>
      <c r="T2" s="856"/>
      <c r="U2" s="856"/>
      <c r="V2" s="856"/>
      <c r="W2" s="856"/>
      <c r="X2" s="856"/>
      <c r="Y2" s="856"/>
      <c r="Z2" s="856"/>
      <c r="AA2" s="856"/>
      <c r="AB2" s="856"/>
      <c r="AC2" s="856"/>
      <c r="AD2" s="366"/>
    </row>
    <row r="3" spans="1:30" s="364" customFormat="1" ht="14.1" customHeight="1"/>
    <row r="4" spans="1:30" s="364" customFormat="1" ht="20.100000000000001" customHeight="1" thickBot="1">
      <c r="A4" s="367"/>
      <c r="B4" s="367"/>
      <c r="C4" s="367"/>
      <c r="D4" s="367"/>
      <c r="E4" s="367"/>
      <c r="F4" s="367"/>
      <c r="G4" s="367"/>
      <c r="H4" s="367"/>
      <c r="I4" s="367"/>
      <c r="J4" s="367"/>
      <c r="K4" s="367"/>
      <c r="L4" s="367"/>
      <c r="M4" s="367"/>
      <c r="N4" s="367"/>
      <c r="O4" s="367"/>
      <c r="P4" s="367"/>
      <c r="Q4" s="367"/>
      <c r="R4" s="367"/>
      <c r="S4" s="367"/>
      <c r="T4" s="367"/>
      <c r="U4" s="367"/>
      <c r="V4" s="367"/>
      <c r="W4" s="367"/>
      <c r="X4" s="373"/>
      <c r="Y4" s="373"/>
      <c r="Z4" s="851"/>
      <c r="AA4" s="851"/>
      <c r="AB4" s="851"/>
      <c r="AC4" s="369"/>
      <c r="AD4" s="369"/>
    </row>
    <row r="5" spans="1:30" s="364" customFormat="1" ht="24" customHeight="1">
      <c r="A5" s="859" t="s">
        <v>199</v>
      </c>
      <c r="B5" s="860"/>
      <c r="C5" s="860"/>
      <c r="D5" s="861" t="str">
        <f>IF('調査票（水道水）'!D5="","",'調査票（水道水）'!D5)</f>
        <v/>
      </c>
      <c r="E5" s="862"/>
      <c r="F5" s="862"/>
      <c r="G5" s="862"/>
      <c r="H5" s="862"/>
      <c r="I5" s="862"/>
      <c r="J5" s="862"/>
      <c r="K5" s="862"/>
      <c r="L5" s="862"/>
      <c r="M5" s="862"/>
      <c r="N5" s="862"/>
      <c r="O5" s="862"/>
      <c r="P5" s="862"/>
      <c r="Q5" s="862"/>
      <c r="R5" s="862"/>
      <c r="S5" s="862"/>
      <c r="T5" s="862"/>
      <c r="U5" s="862"/>
      <c r="V5" s="862"/>
      <c r="W5" s="862"/>
      <c r="X5" s="862"/>
      <c r="Y5" s="862"/>
      <c r="Z5" s="862"/>
      <c r="AA5" s="862"/>
      <c r="AB5" s="862"/>
      <c r="AC5" s="863"/>
      <c r="AD5" s="630" t="s">
        <v>881</v>
      </c>
    </row>
    <row r="6" spans="1:30" s="364" customFormat="1" ht="24" customHeight="1">
      <c r="A6" s="864" t="s">
        <v>200</v>
      </c>
      <c r="B6" s="865"/>
      <c r="C6" s="866"/>
      <c r="D6" s="867"/>
      <c r="E6" s="868"/>
      <c r="F6" s="868"/>
      <c r="G6" s="868"/>
      <c r="H6" s="868"/>
      <c r="I6" s="868"/>
      <c r="J6" s="868"/>
      <c r="K6" s="868"/>
      <c r="L6" s="868"/>
      <c r="M6" s="868"/>
      <c r="N6" s="869"/>
      <c r="O6" s="766" t="s">
        <v>246</v>
      </c>
      <c r="P6" s="767"/>
      <c r="Q6" s="767"/>
      <c r="R6" s="767"/>
      <c r="S6" s="767"/>
      <c r="T6" s="768"/>
      <c r="U6" s="870"/>
      <c r="V6" s="769"/>
      <c r="W6" s="751"/>
      <c r="X6" s="751"/>
      <c r="Y6" s="751"/>
      <c r="Z6" s="751"/>
      <c r="AA6" s="751"/>
      <c r="AB6" s="751"/>
      <c r="AC6" s="890"/>
      <c r="AD6" s="641"/>
    </row>
    <row r="7" spans="1:30" s="364" customFormat="1" ht="12" customHeight="1">
      <c r="A7" s="917" t="s">
        <v>202</v>
      </c>
      <c r="B7" s="918"/>
      <c r="C7" s="918"/>
      <c r="D7" s="774"/>
      <c r="E7" s="775"/>
      <c r="F7" s="775"/>
      <c r="G7" s="775"/>
      <c r="H7" s="775"/>
      <c r="I7" s="775"/>
      <c r="J7" s="775"/>
      <c r="K7" s="775"/>
      <c r="L7" s="775"/>
      <c r="M7" s="775"/>
      <c r="N7" s="775"/>
      <c r="O7" s="775"/>
      <c r="P7" s="848" t="s">
        <v>197</v>
      </c>
      <c r="Q7" s="754"/>
      <c r="R7" s="754"/>
      <c r="S7" s="756" t="s">
        <v>198</v>
      </c>
      <c r="T7" s="943"/>
      <c r="U7" s="933" t="s">
        <v>247</v>
      </c>
      <c r="V7" s="934"/>
      <c r="W7" s="935"/>
      <c r="X7" s="830"/>
      <c r="Y7" s="754"/>
      <c r="Z7" s="754"/>
      <c r="AA7" s="754"/>
      <c r="AB7" s="754"/>
      <c r="AC7" s="831"/>
      <c r="AD7" s="896" t="s">
        <v>761</v>
      </c>
    </row>
    <row r="8" spans="1:30" s="364" customFormat="1" ht="12" customHeight="1">
      <c r="A8" s="917"/>
      <c r="B8" s="918"/>
      <c r="C8" s="918"/>
      <c r="D8" s="776"/>
      <c r="E8" s="777"/>
      <c r="F8" s="777"/>
      <c r="G8" s="777"/>
      <c r="H8" s="777"/>
      <c r="I8" s="777"/>
      <c r="J8" s="777"/>
      <c r="K8" s="777"/>
      <c r="L8" s="777"/>
      <c r="M8" s="777"/>
      <c r="N8" s="777"/>
      <c r="O8" s="777"/>
      <c r="P8" s="854"/>
      <c r="Q8" s="755"/>
      <c r="R8" s="755"/>
      <c r="S8" s="758"/>
      <c r="T8" s="944"/>
      <c r="U8" s="936"/>
      <c r="V8" s="937"/>
      <c r="W8" s="938"/>
      <c r="X8" s="891"/>
      <c r="Y8" s="755"/>
      <c r="Z8" s="755"/>
      <c r="AA8" s="755"/>
      <c r="AB8" s="755"/>
      <c r="AC8" s="892"/>
      <c r="AD8" s="897"/>
    </row>
    <row r="9" spans="1:30" s="364" customFormat="1" ht="24" customHeight="1" thickBot="1">
      <c r="A9" s="920" t="s">
        <v>248</v>
      </c>
      <c r="B9" s="921"/>
      <c r="C9" s="921"/>
      <c r="D9" s="921"/>
      <c r="E9" s="921"/>
      <c r="F9" s="921"/>
      <c r="G9" s="921"/>
      <c r="H9" s="921"/>
      <c r="I9" s="921"/>
      <c r="J9" s="921"/>
      <c r="K9" s="921"/>
      <c r="L9" s="921"/>
      <c r="M9" s="921"/>
      <c r="N9" s="921"/>
      <c r="O9" s="921"/>
      <c r="P9" s="921"/>
      <c r="Q9" s="921"/>
      <c r="R9" s="921"/>
      <c r="S9" s="921"/>
      <c r="T9" s="922"/>
      <c r="U9" s="923"/>
      <c r="V9" s="924"/>
      <c r="W9" s="924"/>
      <c r="X9" s="924"/>
      <c r="Y9" s="924"/>
      <c r="Z9" s="924"/>
      <c r="AA9" s="924"/>
      <c r="AB9" s="924"/>
      <c r="AC9" s="925"/>
      <c r="AD9" s="633" t="s">
        <v>242</v>
      </c>
    </row>
    <row r="10" spans="1:30" s="364" customFormat="1" ht="24" customHeight="1" thickTop="1">
      <c r="A10" s="903" t="s">
        <v>249</v>
      </c>
      <c r="B10" s="904"/>
      <c r="C10" s="383" t="s">
        <v>250</v>
      </c>
      <c r="D10" s="940"/>
      <c r="E10" s="941"/>
      <c r="F10" s="941"/>
      <c r="G10" s="941"/>
      <c r="H10" s="941"/>
      <c r="I10" s="941"/>
      <c r="J10" s="941"/>
      <c r="K10" s="941"/>
      <c r="L10" s="941"/>
      <c r="M10" s="941"/>
      <c r="N10" s="941"/>
      <c r="O10" s="941"/>
      <c r="P10" s="941"/>
      <c r="Q10" s="941"/>
      <c r="R10" s="941"/>
      <c r="S10" s="941"/>
      <c r="T10" s="941"/>
      <c r="U10" s="941"/>
      <c r="V10" s="941"/>
      <c r="W10" s="941"/>
      <c r="X10" s="941"/>
      <c r="Y10" s="941"/>
      <c r="Z10" s="941"/>
      <c r="AA10" s="941"/>
      <c r="AB10" s="941"/>
      <c r="AC10" s="942"/>
      <c r="AD10" s="641"/>
    </row>
    <row r="11" spans="1:30" s="364" customFormat="1" ht="24" customHeight="1">
      <c r="A11" s="926"/>
      <c r="B11" s="927"/>
      <c r="C11" s="384" t="s">
        <v>251</v>
      </c>
      <c r="D11" s="870"/>
      <c r="E11" s="769"/>
      <c r="F11" s="769"/>
      <c r="G11" s="769"/>
      <c r="H11" s="769"/>
      <c r="I11" s="769"/>
      <c r="J11" s="769"/>
      <c r="K11" s="769"/>
      <c r="L11" s="769"/>
      <c r="M11" s="769"/>
      <c r="N11" s="769"/>
      <c r="O11" s="769"/>
      <c r="P11" s="769"/>
      <c r="Q11" s="769"/>
      <c r="R11" s="769"/>
      <c r="S11" s="769"/>
      <c r="T11" s="769"/>
      <c r="U11" s="769"/>
      <c r="V11" s="769"/>
      <c r="W11" s="769"/>
      <c r="X11" s="769"/>
      <c r="Y11" s="769"/>
      <c r="Z11" s="769"/>
      <c r="AA11" s="769"/>
      <c r="AB11" s="769"/>
      <c r="AC11" s="871"/>
      <c r="AD11" s="641"/>
    </row>
    <row r="12" spans="1:30" s="364" customFormat="1" ht="24" customHeight="1">
      <c r="A12" s="926"/>
      <c r="B12" s="927"/>
      <c r="C12" s="385" t="s">
        <v>252</v>
      </c>
      <c r="D12" s="870"/>
      <c r="E12" s="769"/>
      <c r="F12" s="769"/>
      <c r="G12" s="769"/>
      <c r="H12" s="769"/>
      <c r="I12" s="769"/>
      <c r="J12" s="769"/>
      <c r="K12" s="769"/>
      <c r="L12" s="769"/>
      <c r="M12" s="769"/>
      <c r="N12" s="769"/>
      <c r="O12" s="769"/>
      <c r="P12" s="769"/>
      <c r="Q12" s="769"/>
      <c r="R12" s="769"/>
      <c r="S12" s="769"/>
      <c r="T12" s="769"/>
      <c r="U12" s="769"/>
      <c r="V12" s="769"/>
      <c r="W12" s="769"/>
      <c r="X12" s="769"/>
      <c r="Y12" s="769"/>
      <c r="Z12" s="769"/>
      <c r="AA12" s="769"/>
      <c r="AB12" s="769"/>
      <c r="AC12" s="871"/>
      <c r="AD12" s="633" t="s">
        <v>242</v>
      </c>
    </row>
    <row r="13" spans="1:30" s="364" customFormat="1" ht="24" customHeight="1">
      <c r="A13" s="926"/>
      <c r="B13" s="927"/>
      <c r="C13" s="386" t="s">
        <v>253</v>
      </c>
      <c r="D13" s="870"/>
      <c r="E13" s="769"/>
      <c r="F13" s="769"/>
      <c r="G13" s="769"/>
      <c r="H13" s="769"/>
      <c r="I13" s="769"/>
      <c r="J13" s="769"/>
      <c r="K13" s="769"/>
      <c r="L13" s="769"/>
      <c r="M13" s="769"/>
      <c r="N13" s="769"/>
      <c r="O13" s="769"/>
      <c r="P13" s="769"/>
      <c r="Q13" s="769"/>
      <c r="R13" s="769"/>
      <c r="S13" s="769"/>
      <c r="T13" s="769"/>
      <c r="U13" s="769"/>
      <c r="V13" s="769"/>
      <c r="W13" s="769"/>
      <c r="X13" s="769"/>
      <c r="Y13" s="769"/>
      <c r="Z13" s="769"/>
      <c r="AA13" s="769"/>
      <c r="AB13" s="769"/>
      <c r="AC13" s="871"/>
      <c r="AD13" s="633" t="s">
        <v>242</v>
      </c>
    </row>
    <row r="14" spans="1:30" s="364" customFormat="1" ht="24" customHeight="1">
      <c r="A14" s="926"/>
      <c r="B14" s="927"/>
      <c r="C14" s="385" t="s">
        <v>254</v>
      </c>
      <c r="D14" s="870"/>
      <c r="E14" s="769"/>
      <c r="F14" s="769"/>
      <c r="G14" s="769"/>
      <c r="H14" s="769"/>
      <c r="I14" s="769"/>
      <c r="J14" s="769"/>
      <c r="K14" s="769"/>
      <c r="L14" s="769"/>
      <c r="M14" s="769"/>
      <c r="N14" s="769"/>
      <c r="O14" s="769"/>
      <c r="P14" s="769"/>
      <c r="Q14" s="769"/>
      <c r="R14" s="769"/>
      <c r="S14" s="769"/>
      <c r="T14" s="769"/>
      <c r="U14" s="769"/>
      <c r="V14" s="769"/>
      <c r="W14" s="769"/>
      <c r="X14" s="769"/>
      <c r="Y14" s="769"/>
      <c r="Z14" s="769"/>
      <c r="AA14" s="769"/>
      <c r="AB14" s="769"/>
      <c r="AC14" s="871"/>
      <c r="AD14" s="633" t="s">
        <v>242</v>
      </c>
    </row>
    <row r="15" spans="1:30" s="364" customFormat="1" ht="24" customHeight="1">
      <c r="A15" s="928"/>
      <c r="B15" s="929"/>
      <c r="C15" s="385" t="s">
        <v>255</v>
      </c>
      <c r="D15" s="870"/>
      <c r="E15" s="769"/>
      <c r="F15" s="769"/>
      <c r="G15" s="769"/>
      <c r="H15" s="769"/>
      <c r="I15" s="769"/>
      <c r="J15" s="769"/>
      <c r="K15" s="769"/>
      <c r="L15" s="769"/>
      <c r="M15" s="769"/>
      <c r="N15" s="769"/>
      <c r="O15" s="769"/>
      <c r="P15" s="769"/>
      <c r="Q15" s="769"/>
      <c r="R15" s="769"/>
      <c r="S15" s="769"/>
      <c r="T15" s="769"/>
      <c r="U15" s="769"/>
      <c r="V15" s="769"/>
      <c r="W15" s="769"/>
      <c r="X15" s="769"/>
      <c r="Y15" s="769"/>
      <c r="Z15" s="769"/>
      <c r="AA15" s="769"/>
      <c r="AB15" s="769"/>
      <c r="AC15" s="871"/>
      <c r="AD15" s="633" t="s">
        <v>242</v>
      </c>
    </row>
    <row r="16" spans="1:30" s="364" customFormat="1" ht="24" customHeight="1">
      <c r="A16" s="945" t="s">
        <v>256</v>
      </c>
      <c r="B16" s="946"/>
      <c r="C16" s="947" t="s">
        <v>257</v>
      </c>
      <c r="D16" s="899" t="s">
        <v>258</v>
      </c>
      <c r="E16" s="851"/>
      <c r="F16" s="851"/>
      <c r="G16" s="851"/>
      <c r="H16" s="851"/>
      <c r="I16" s="883"/>
      <c r="J16" s="883"/>
      <c r="K16" s="883"/>
      <c r="L16" s="883"/>
      <c r="M16" s="883"/>
      <c r="N16" s="883"/>
      <c r="O16" s="883"/>
      <c r="P16" s="388" t="s">
        <v>198</v>
      </c>
      <c r="Q16" s="899" t="s">
        <v>258</v>
      </c>
      <c r="R16" s="851"/>
      <c r="S16" s="851"/>
      <c r="T16" s="851"/>
      <c r="U16" s="851"/>
      <c r="V16" s="883"/>
      <c r="W16" s="883"/>
      <c r="X16" s="883"/>
      <c r="Y16" s="883"/>
      <c r="Z16" s="883"/>
      <c r="AA16" s="883"/>
      <c r="AB16" s="883"/>
      <c r="AC16" s="389" t="s">
        <v>198</v>
      </c>
      <c r="AD16" s="642"/>
    </row>
    <row r="17" spans="1:30" s="364" customFormat="1" ht="12" customHeight="1">
      <c r="A17" s="926"/>
      <c r="B17" s="927"/>
      <c r="C17" s="948"/>
      <c r="D17" s="893" t="s">
        <v>259</v>
      </c>
      <c r="E17" s="894"/>
      <c r="F17" s="894"/>
      <c r="G17" s="894"/>
      <c r="H17" s="894"/>
      <c r="I17" s="894"/>
      <c r="J17" s="894"/>
      <c r="K17" s="894"/>
      <c r="L17" s="894"/>
      <c r="M17" s="894"/>
      <c r="N17" s="894"/>
      <c r="O17" s="894"/>
      <c r="P17" s="895"/>
      <c r="Q17" s="893" t="s">
        <v>259</v>
      </c>
      <c r="R17" s="894"/>
      <c r="S17" s="894"/>
      <c r="T17" s="894"/>
      <c r="U17" s="894"/>
      <c r="V17" s="894"/>
      <c r="W17" s="894"/>
      <c r="X17" s="894"/>
      <c r="Y17" s="894"/>
      <c r="Z17" s="894"/>
      <c r="AA17" s="894"/>
      <c r="AB17" s="894"/>
      <c r="AC17" s="939"/>
      <c r="AD17" s="643"/>
    </row>
    <row r="18" spans="1:30" s="364" customFormat="1" ht="24" customHeight="1">
      <c r="A18" s="926"/>
      <c r="B18" s="927"/>
      <c r="C18" s="384" t="s">
        <v>251</v>
      </c>
      <c r="D18" s="870"/>
      <c r="E18" s="769"/>
      <c r="F18" s="769"/>
      <c r="G18" s="769"/>
      <c r="H18" s="769"/>
      <c r="I18" s="769"/>
      <c r="J18" s="769"/>
      <c r="K18" s="769"/>
      <c r="L18" s="769"/>
      <c r="M18" s="769"/>
      <c r="N18" s="769"/>
      <c r="O18" s="769"/>
      <c r="P18" s="884"/>
      <c r="Q18" s="870"/>
      <c r="R18" s="769"/>
      <c r="S18" s="769"/>
      <c r="T18" s="769"/>
      <c r="U18" s="769"/>
      <c r="V18" s="769"/>
      <c r="W18" s="769"/>
      <c r="X18" s="769"/>
      <c r="Y18" s="769"/>
      <c r="Z18" s="769"/>
      <c r="AA18" s="769"/>
      <c r="AB18" s="769"/>
      <c r="AC18" s="871"/>
      <c r="AD18" s="641"/>
    </row>
    <row r="19" spans="1:30" s="364" customFormat="1" ht="24" customHeight="1">
      <c r="A19" s="926"/>
      <c r="B19" s="927"/>
      <c r="C19" s="386" t="s">
        <v>253</v>
      </c>
      <c r="D19" s="870"/>
      <c r="E19" s="769"/>
      <c r="F19" s="769"/>
      <c r="G19" s="769"/>
      <c r="H19" s="769"/>
      <c r="I19" s="769"/>
      <c r="J19" s="769"/>
      <c r="K19" s="769"/>
      <c r="L19" s="769"/>
      <c r="M19" s="769"/>
      <c r="N19" s="769"/>
      <c r="O19" s="769"/>
      <c r="P19" s="884"/>
      <c r="Q19" s="870"/>
      <c r="R19" s="769"/>
      <c r="S19" s="769"/>
      <c r="T19" s="769"/>
      <c r="U19" s="769"/>
      <c r="V19" s="769"/>
      <c r="W19" s="769"/>
      <c r="X19" s="769"/>
      <c r="Y19" s="769"/>
      <c r="Z19" s="769"/>
      <c r="AA19" s="769"/>
      <c r="AB19" s="769"/>
      <c r="AC19" s="871"/>
      <c r="AD19" s="633" t="s">
        <v>242</v>
      </c>
    </row>
    <row r="20" spans="1:30" s="364" customFormat="1" ht="24" customHeight="1">
      <c r="A20" s="926"/>
      <c r="B20" s="927"/>
      <c r="C20" s="385" t="s">
        <v>254</v>
      </c>
      <c r="D20" s="870"/>
      <c r="E20" s="769"/>
      <c r="F20" s="769"/>
      <c r="G20" s="769"/>
      <c r="H20" s="769"/>
      <c r="I20" s="769"/>
      <c r="J20" s="769"/>
      <c r="K20" s="769"/>
      <c r="L20" s="769"/>
      <c r="M20" s="769"/>
      <c r="N20" s="769"/>
      <c r="O20" s="769"/>
      <c r="P20" s="884"/>
      <c r="Q20" s="870"/>
      <c r="R20" s="769"/>
      <c r="S20" s="769"/>
      <c r="T20" s="769"/>
      <c r="U20" s="769"/>
      <c r="V20" s="769"/>
      <c r="W20" s="769"/>
      <c r="X20" s="769"/>
      <c r="Y20" s="769"/>
      <c r="Z20" s="769"/>
      <c r="AA20" s="769"/>
      <c r="AB20" s="769"/>
      <c r="AC20" s="871"/>
      <c r="AD20" s="633" t="s">
        <v>242</v>
      </c>
    </row>
    <row r="21" spans="1:30" s="364" customFormat="1" ht="24" customHeight="1">
      <c r="A21" s="928"/>
      <c r="B21" s="929"/>
      <c r="C21" s="385" t="s">
        <v>255</v>
      </c>
      <c r="D21" s="870"/>
      <c r="E21" s="769"/>
      <c r="F21" s="769"/>
      <c r="G21" s="769"/>
      <c r="H21" s="769"/>
      <c r="I21" s="769"/>
      <c r="J21" s="769"/>
      <c r="K21" s="769"/>
      <c r="L21" s="769"/>
      <c r="M21" s="769"/>
      <c r="N21" s="769"/>
      <c r="O21" s="769"/>
      <c r="P21" s="884"/>
      <c r="Q21" s="870"/>
      <c r="R21" s="769"/>
      <c r="S21" s="769"/>
      <c r="T21" s="769"/>
      <c r="U21" s="769"/>
      <c r="V21" s="769"/>
      <c r="W21" s="769"/>
      <c r="X21" s="769"/>
      <c r="Y21" s="769"/>
      <c r="Z21" s="769"/>
      <c r="AA21" s="769"/>
      <c r="AB21" s="769"/>
      <c r="AC21" s="871"/>
      <c r="AD21" s="633" t="s">
        <v>242</v>
      </c>
    </row>
    <row r="22" spans="1:30" s="364" customFormat="1" ht="24" customHeight="1">
      <c r="A22" s="390"/>
      <c r="B22" s="885" t="s">
        <v>260</v>
      </c>
      <c r="C22" s="886"/>
      <c r="D22" s="912" t="s">
        <v>261</v>
      </c>
      <c r="E22" s="913"/>
      <c r="F22" s="913"/>
      <c r="G22" s="913"/>
      <c r="H22" s="913"/>
      <c r="I22" s="913"/>
      <c r="J22" s="913"/>
      <c r="K22" s="913"/>
      <c r="L22" s="913"/>
      <c r="M22" s="913"/>
      <c r="N22" s="913"/>
      <c r="O22" s="913"/>
      <c r="P22" s="913"/>
      <c r="Q22" s="913"/>
      <c r="R22" s="913"/>
      <c r="S22" s="913"/>
      <c r="T22" s="913"/>
      <c r="U22" s="914"/>
      <c r="V22" s="915"/>
      <c r="W22" s="753"/>
      <c r="X22" s="753"/>
      <c r="Y22" s="753"/>
      <c r="Z22" s="753"/>
      <c r="AA22" s="753"/>
      <c r="AB22" s="753"/>
      <c r="AC22" s="916"/>
      <c r="AD22" s="633" t="s">
        <v>242</v>
      </c>
    </row>
    <row r="23" spans="1:30" s="364" customFormat="1" ht="24" customHeight="1">
      <c r="A23" s="390"/>
      <c r="B23" s="885"/>
      <c r="C23" s="886"/>
      <c r="D23" s="930" t="s">
        <v>262</v>
      </c>
      <c r="E23" s="931"/>
      <c r="F23" s="931"/>
      <c r="G23" s="931"/>
      <c r="H23" s="931"/>
      <c r="I23" s="931"/>
      <c r="J23" s="931"/>
      <c r="K23" s="931"/>
      <c r="L23" s="931"/>
      <c r="M23" s="931"/>
      <c r="N23" s="931"/>
      <c r="O23" s="931"/>
      <c r="P23" s="931"/>
      <c r="Q23" s="931"/>
      <c r="R23" s="931"/>
      <c r="S23" s="931"/>
      <c r="T23" s="931"/>
      <c r="U23" s="932"/>
      <c r="V23" s="915"/>
      <c r="W23" s="753"/>
      <c r="X23" s="753"/>
      <c r="Y23" s="753"/>
      <c r="Z23" s="753"/>
      <c r="AA23" s="753"/>
      <c r="AB23" s="753"/>
      <c r="AC23" s="916"/>
      <c r="AD23" s="633" t="s">
        <v>242</v>
      </c>
    </row>
    <row r="24" spans="1:30" s="364" customFormat="1" ht="24" customHeight="1">
      <c r="A24" s="390"/>
      <c r="B24" s="885"/>
      <c r="C24" s="886"/>
      <c r="D24" s="930" t="s">
        <v>263</v>
      </c>
      <c r="E24" s="931"/>
      <c r="F24" s="931"/>
      <c r="G24" s="931"/>
      <c r="H24" s="931"/>
      <c r="I24" s="931"/>
      <c r="J24" s="931"/>
      <c r="K24" s="931"/>
      <c r="L24" s="931"/>
      <c r="M24" s="931"/>
      <c r="N24" s="931"/>
      <c r="O24" s="931"/>
      <c r="P24" s="931"/>
      <c r="Q24" s="931"/>
      <c r="R24" s="931"/>
      <c r="S24" s="931"/>
      <c r="T24" s="931"/>
      <c r="U24" s="932"/>
      <c r="V24" s="915"/>
      <c r="W24" s="753"/>
      <c r="X24" s="753"/>
      <c r="Y24" s="753"/>
      <c r="Z24" s="753"/>
      <c r="AA24" s="753"/>
      <c r="AB24" s="753"/>
      <c r="AC24" s="916"/>
      <c r="AD24" s="633" t="s">
        <v>242</v>
      </c>
    </row>
    <row r="25" spans="1:30" s="364" customFormat="1" ht="24" customHeight="1" thickBot="1">
      <c r="A25" s="390"/>
      <c r="B25" s="885"/>
      <c r="C25" s="886"/>
      <c r="D25" s="887" t="s">
        <v>264</v>
      </c>
      <c r="E25" s="888"/>
      <c r="F25" s="888"/>
      <c r="G25" s="888"/>
      <c r="H25" s="888"/>
      <c r="I25" s="888"/>
      <c r="J25" s="888"/>
      <c r="K25" s="888"/>
      <c r="L25" s="888"/>
      <c r="M25" s="888"/>
      <c r="N25" s="888"/>
      <c r="O25" s="888"/>
      <c r="P25" s="888"/>
      <c r="Q25" s="888"/>
      <c r="R25" s="888"/>
      <c r="S25" s="888"/>
      <c r="T25" s="888"/>
      <c r="U25" s="889"/>
      <c r="V25" s="749"/>
      <c r="W25" s="751"/>
      <c r="X25" s="751"/>
      <c r="Y25" s="751"/>
      <c r="Z25" s="751"/>
      <c r="AA25" s="751"/>
      <c r="AB25" s="751"/>
      <c r="AC25" s="890"/>
      <c r="AD25" s="633" t="s">
        <v>242</v>
      </c>
    </row>
    <row r="26" spans="1:30" s="364" customFormat="1" ht="27" customHeight="1" thickTop="1">
      <c r="A26" s="903" t="s">
        <v>231</v>
      </c>
      <c r="B26" s="904"/>
      <c r="C26" s="907" t="s">
        <v>265</v>
      </c>
      <c r="D26" s="900" t="s">
        <v>266</v>
      </c>
      <c r="E26" s="901"/>
      <c r="F26" s="901"/>
      <c r="G26" s="901"/>
      <c r="H26" s="901"/>
      <c r="I26" s="901"/>
      <c r="J26" s="901"/>
      <c r="K26" s="901"/>
      <c r="L26" s="902"/>
      <c r="M26" s="872"/>
      <c r="N26" s="873"/>
      <c r="O26" s="873"/>
      <c r="P26" s="873"/>
      <c r="Q26" s="873"/>
      <c r="R26" s="877" t="s">
        <v>398</v>
      </c>
      <c r="S26" s="878"/>
      <c r="T26" s="878"/>
      <c r="U26" s="878"/>
      <c r="V26" s="878"/>
      <c r="W26" s="878"/>
      <c r="X26" s="879"/>
      <c r="Y26" s="880"/>
      <c r="Z26" s="881"/>
      <c r="AA26" s="881"/>
      <c r="AB26" s="881"/>
      <c r="AC26" s="882"/>
      <c r="AD26" s="633" t="s">
        <v>399</v>
      </c>
    </row>
    <row r="27" spans="1:30" s="364" customFormat="1" ht="27" customHeight="1" thickBot="1">
      <c r="A27" s="905"/>
      <c r="B27" s="906"/>
      <c r="C27" s="908"/>
      <c r="D27" s="909" t="s">
        <v>267</v>
      </c>
      <c r="E27" s="910"/>
      <c r="F27" s="910"/>
      <c r="G27" s="910"/>
      <c r="H27" s="910"/>
      <c r="I27" s="910"/>
      <c r="J27" s="910"/>
      <c r="K27" s="910"/>
      <c r="L27" s="911"/>
      <c r="M27" s="874"/>
      <c r="N27" s="875"/>
      <c r="O27" s="875"/>
      <c r="P27" s="875"/>
      <c r="Q27" s="875"/>
      <c r="R27" s="875"/>
      <c r="S27" s="875"/>
      <c r="T27" s="875"/>
      <c r="U27" s="875"/>
      <c r="V27" s="875"/>
      <c r="W27" s="875"/>
      <c r="X27" s="875"/>
      <c r="Y27" s="875"/>
      <c r="Z27" s="875"/>
      <c r="AA27" s="875"/>
      <c r="AB27" s="875"/>
      <c r="AC27" s="876"/>
      <c r="AD27" s="633" t="s">
        <v>242</v>
      </c>
    </row>
    <row r="28" spans="1:30" s="364" customFormat="1" ht="15" customHeight="1" thickTop="1">
      <c r="A28" s="790" t="s">
        <v>235</v>
      </c>
      <c r="B28" s="791"/>
      <c r="C28" s="791"/>
      <c r="D28" s="791"/>
      <c r="E28" s="791"/>
      <c r="F28" s="791"/>
      <c r="G28" s="791"/>
      <c r="H28" s="791"/>
      <c r="I28" s="791"/>
      <c r="J28" s="791"/>
      <c r="K28" s="791"/>
      <c r="L28" s="791"/>
      <c r="M28" s="791"/>
      <c r="N28" s="791"/>
      <c r="O28" s="791"/>
      <c r="P28" s="791"/>
      <c r="Q28" s="791"/>
      <c r="R28" s="791"/>
      <c r="S28" s="791"/>
      <c r="T28" s="791"/>
      <c r="U28" s="791"/>
      <c r="V28" s="791"/>
      <c r="W28" s="791"/>
      <c r="X28" s="791"/>
      <c r="Y28" s="791"/>
      <c r="Z28" s="791"/>
      <c r="AA28" s="791"/>
      <c r="AB28" s="791"/>
      <c r="AC28" s="792"/>
      <c r="AD28" s="631"/>
    </row>
    <row r="29" spans="1:30" s="364" customFormat="1" ht="87.75" customHeight="1" thickBot="1">
      <c r="A29" s="793"/>
      <c r="B29" s="794"/>
      <c r="C29" s="794"/>
      <c r="D29" s="794"/>
      <c r="E29" s="794"/>
      <c r="F29" s="794"/>
      <c r="G29" s="794"/>
      <c r="H29" s="794"/>
      <c r="I29" s="794"/>
      <c r="J29" s="794"/>
      <c r="K29" s="794"/>
      <c r="L29" s="794"/>
      <c r="M29" s="794"/>
      <c r="N29" s="794"/>
      <c r="O29" s="794"/>
      <c r="P29" s="794"/>
      <c r="Q29" s="794"/>
      <c r="R29" s="794"/>
      <c r="S29" s="794"/>
      <c r="T29" s="794"/>
      <c r="U29" s="794"/>
      <c r="V29" s="794"/>
      <c r="W29" s="794"/>
      <c r="X29" s="794"/>
      <c r="Y29" s="794"/>
      <c r="Z29" s="794"/>
      <c r="AA29" s="794"/>
      <c r="AB29" s="794"/>
      <c r="AC29" s="795"/>
      <c r="AD29" s="644"/>
    </row>
    <row r="30" spans="1:30" s="364" customFormat="1">
      <c r="A30" s="919" t="s">
        <v>268</v>
      </c>
      <c r="B30" s="919"/>
      <c r="C30" s="796" t="s">
        <v>269</v>
      </c>
      <c r="D30" s="796"/>
      <c r="E30" s="796"/>
      <c r="F30" s="796"/>
      <c r="G30" s="796"/>
      <c r="H30" s="796"/>
      <c r="I30" s="796"/>
      <c r="J30" s="796"/>
      <c r="K30" s="796"/>
      <c r="L30" s="796"/>
      <c r="M30" s="796"/>
      <c r="N30" s="796"/>
      <c r="O30" s="796"/>
      <c r="P30" s="796"/>
      <c r="Q30" s="796"/>
      <c r="R30" s="796"/>
      <c r="S30" s="796"/>
      <c r="T30" s="796"/>
      <c r="U30" s="796"/>
      <c r="V30" s="796"/>
      <c r="W30" s="796"/>
      <c r="X30" s="796"/>
      <c r="Y30" s="796"/>
      <c r="Z30" s="796"/>
      <c r="AA30" s="796"/>
      <c r="AB30" s="796"/>
      <c r="AC30" s="796"/>
      <c r="AD30" s="380"/>
    </row>
    <row r="31" spans="1:30" s="364" customFormat="1" ht="26.25" customHeight="1">
      <c r="A31" s="898" t="s">
        <v>270</v>
      </c>
      <c r="B31" s="898"/>
      <c r="C31" s="771" t="s">
        <v>271</v>
      </c>
      <c r="D31" s="771"/>
      <c r="E31" s="771"/>
      <c r="F31" s="771"/>
      <c r="G31" s="771"/>
      <c r="H31" s="771"/>
      <c r="I31" s="771"/>
      <c r="J31" s="771"/>
      <c r="K31" s="771"/>
      <c r="L31" s="771"/>
      <c r="M31" s="771"/>
      <c r="N31" s="771"/>
      <c r="O31" s="771"/>
      <c r="P31" s="771"/>
      <c r="Q31" s="771"/>
      <c r="R31" s="771"/>
      <c r="S31" s="771"/>
      <c r="T31" s="771"/>
      <c r="U31" s="771"/>
      <c r="V31" s="771"/>
      <c r="W31" s="771"/>
      <c r="X31" s="771"/>
      <c r="Y31" s="771"/>
      <c r="Z31" s="771"/>
      <c r="AA31" s="771"/>
      <c r="AB31" s="771"/>
      <c r="AC31" s="771"/>
      <c r="AD31" s="380"/>
    </row>
    <row r="32" spans="1:30" s="364" customFormat="1">
      <c r="A32" s="898" t="s">
        <v>272</v>
      </c>
      <c r="B32" s="898"/>
      <c r="C32" s="771" t="s">
        <v>273</v>
      </c>
      <c r="D32" s="771"/>
      <c r="E32" s="771"/>
      <c r="F32" s="771"/>
      <c r="G32" s="771"/>
      <c r="H32" s="771"/>
      <c r="I32" s="771"/>
      <c r="J32" s="771"/>
      <c r="K32" s="771"/>
      <c r="L32" s="771"/>
      <c r="M32" s="771"/>
      <c r="N32" s="771"/>
      <c r="O32" s="771"/>
      <c r="P32" s="771"/>
      <c r="Q32" s="771"/>
      <c r="R32" s="771"/>
      <c r="S32" s="771"/>
      <c r="T32" s="771"/>
      <c r="U32" s="771"/>
      <c r="V32" s="771"/>
      <c r="W32" s="771"/>
      <c r="X32" s="771"/>
      <c r="Y32" s="771"/>
      <c r="Z32" s="771"/>
      <c r="AA32" s="771"/>
      <c r="AB32" s="771"/>
      <c r="AC32" s="771"/>
      <c r="AD32" s="380"/>
    </row>
    <row r="33" spans="1:30" s="364" customFormat="1" ht="12.75" customHeight="1">
      <c r="A33" s="772" t="s">
        <v>239</v>
      </c>
      <c r="B33" s="772"/>
      <c r="C33" s="772"/>
      <c r="D33" s="772"/>
      <c r="E33" s="772"/>
      <c r="F33" s="772"/>
      <c r="G33" s="772"/>
      <c r="H33" s="772"/>
      <c r="I33" s="772"/>
      <c r="J33" s="772"/>
      <c r="K33" s="772"/>
      <c r="L33" s="772"/>
      <c r="M33" s="772"/>
      <c r="N33" s="772"/>
      <c r="O33" s="772"/>
      <c r="P33" s="772"/>
      <c r="Q33" s="772"/>
      <c r="R33" s="772"/>
      <c r="S33" s="772"/>
      <c r="T33" s="772"/>
      <c r="U33" s="772"/>
      <c r="V33" s="772"/>
      <c r="W33" s="772"/>
      <c r="X33" s="772"/>
      <c r="Y33" s="772"/>
      <c r="Z33" s="772"/>
      <c r="AA33" s="772"/>
      <c r="AB33" s="772"/>
      <c r="AC33" s="772"/>
      <c r="AD33" s="376"/>
    </row>
    <row r="34" spans="1:30" s="364" customFormat="1">
      <c r="A34" s="773" t="s">
        <v>240</v>
      </c>
      <c r="B34" s="773"/>
      <c r="C34" s="773"/>
      <c r="D34" s="773"/>
      <c r="E34" s="773"/>
      <c r="F34" s="773"/>
      <c r="G34" s="773"/>
      <c r="H34" s="773"/>
      <c r="I34" s="773"/>
      <c r="J34" s="773"/>
      <c r="K34" s="773"/>
      <c r="L34" s="773"/>
      <c r="M34" s="773"/>
      <c r="N34" s="773"/>
      <c r="O34" s="773"/>
      <c r="P34" s="773"/>
      <c r="Q34" s="773"/>
      <c r="R34" s="773"/>
      <c r="S34" s="773"/>
      <c r="T34" s="773"/>
      <c r="U34" s="773"/>
      <c r="V34" s="773"/>
      <c r="W34" s="773"/>
      <c r="X34" s="773"/>
      <c r="Y34" s="773"/>
      <c r="Z34" s="773"/>
      <c r="AA34" s="773"/>
      <c r="AB34" s="773"/>
      <c r="AC34" s="773"/>
    </row>
  </sheetData>
  <mergeCells count="68">
    <mergeCell ref="A5:C5"/>
    <mergeCell ref="Q17:AC17"/>
    <mergeCell ref="D10:AC10"/>
    <mergeCell ref="D11:AC11"/>
    <mergeCell ref="D12:AC12"/>
    <mergeCell ref="D13:AC13"/>
    <mergeCell ref="D14:AC14"/>
    <mergeCell ref="P7:P8"/>
    <mergeCell ref="Q7:R8"/>
    <mergeCell ref="S7:T8"/>
    <mergeCell ref="D15:AC15"/>
    <mergeCell ref="A16:B21"/>
    <mergeCell ref="C16:C17"/>
    <mergeCell ref="D16:H16"/>
    <mergeCell ref="I16:O16"/>
    <mergeCell ref="D23:U23"/>
    <mergeCell ref="V23:AC23"/>
    <mergeCell ref="D24:U24"/>
    <mergeCell ref="V24:AC24"/>
    <mergeCell ref="U7:W8"/>
    <mergeCell ref="A33:AC33"/>
    <mergeCell ref="A2:AC2"/>
    <mergeCell ref="Z4:AB4"/>
    <mergeCell ref="D5:AC5"/>
    <mergeCell ref="A6:C6"/>
    <mergeCell ref="D6:N6"/>
    <mergeCell ref="O6:T6"/>
    <mergeCell ref="U6:AC6"/>
    <mergeCell ref="A7:C8"/>
    <mergeCell ref="A28:AC28"/>
    <mergeCell ref="A30:B30"/>
    <mergeCell ref="C30:AC30"/>
    <mergeCell ref="A31:B31"/>
    <mergeCell ref="A9:T9"/>
    <mergeCell ref="U9:AC9"/>
    <mergeCell ref="A10:B15"/>
    <mergeCell ref="AD7:AD8"/>
    <mergeCell ref="A32:B32"/>
    <mergeCell ref="C32:AC32"/>
    <mergeCell ref="Q16:U16"/>
    <mergeCell ref="D18:P18"/>
    <mergeCell ref="Q18:AC18"/>
    <mergeCell ref="D19:P19"/>
    <mergeCell ref="Q19:AC19"/>
    <mergeCell ref="C31:AC31"/>
    <mergeCell ref="A29:AC29"/>
    <mergeCell ref="D26:L26"/>
    <mergeCell ref="A26:B27"/>
    <mergeCell ref="C26:C27"/>
    <mergeCell ref="D27:L27"/>
    <mergeCell ref="D22:U22"/>
    <mergeCell ref="V22:AC22"/>
    <mergeCell ref="A34:AC34"/>
    <mergeCell ref="D7:O8"/>
    <mergeCell ref="M26:Q26"/>
    <mergeCell ref="M27:AC27"/>
    <mergeCell ref="R26:X26"/>
    <mergeCell ref="Y26:AC26"/>
    <mergeCell ref="V16:AB16"/>
    <mergeCell ref="D21:P21"/>
    <mergeCell ref="Q21:AC21"/>
    <mergeCell ref="B22:C25"/>
    <mergeCell ref="D25:U25"/>
    <mergeCell ref="V25:AC25"/>
    <mergeCell ref="X7:AC8"/>
    <mergeCell ref="D20:P20"/>
    <mergeCell ref="Q20:AC20"/>
    <mergeCell ref="D17:P17"/>
  </mergeCells>
  <phoneticPr fontId="3"/>
  <pageMargins left="0.7" right="0.7" top="0.75" bottom="0.75" header="0.3" footer="0.3"/>
  <pageSetup paperSize="9" scale="99" orientation="portrait" verticalDpi="0" r:id="rId1"/>
  <colBreaks count="1" manualBreakCount="1">
    <brk id="29" max="1048575" man="1"/>
  </colBreaks>
  <legacyDrawing r:id="rId2"/>
  <extLst>
    <ext xmlns:x14="http://schemas.microsoft.com/office/spreadsheetml/2009/9/main" uri="{CCE6A557-97BC-4b89-ADB6-D9C93CAAB3DF}">
      <x14:dataValidations xmlns:xm="http://schemas.microsoft.com/office/excel/2006/main" count="6">
        <x14:dataValidation type="list" allowBlank="1" showInputMessage="1" showErrorMessage="1">
          <x14:formula1>
            <xm:f>選択リスト!$D$3:$D$8</xm:f>
          </x14:formula1>
          <xm:sqref>X7:AC8</xm:sqref>
        </x14:dataValidation>
        <x14:dataValidation type="list" allowBlank="1" showInputMessage="1" showErrorMessage="1">
          <x14:formula1>
            <xm:f>選択リスト!$U$3:$U$6</xm:f>
          </x14:formula1>
          <xm:sqref>V25:AC25</xm:sqref>
        </x14:dataValidation>
        <x14:dataValidation type="list" allowBlank="1" showInputMessage="1" showErrorMessage="1">
          <x14:formula1>
            <xm:f>選択リスト!$C$3:$C$10</xm:f>
          </x14:formula1>
          <xm:sqref>Q7:R8</xm:sqref>
        </x14:dataValidation>
        <x14:dataValidation type="list" allowBlank="1" showInputMessage="1" showErrorMessage="1">
          <x14:formula1>
            <xm:f>選択リスト!$T$3:$T$5</xm:f>
          </x14:formula1>
          <xm:sqref>U9:AC9 D19:AC21 D13:AC15 V22:AC24</xm:sqref>
        </x14:dataValidation>
        <x14:dataValidation type="list" allowBlank="1" showInputMessage="1" showErrorMessage="1">
          <x14:formula1>
            <xm:f>選択リスト!$W$3:$W$5</xm:f>
          </x14:formula1>
          <xm:sqref>M26:Q26 M27:AC27</xm:sqref>
        </x14:dataValidation>
        <x14:dataValidation type="list" allowBlank="1" showInputMessage="1" showErrorMessage="1">
          <x14:formula1>
            <xm:f>選択リスト!$F$3:$F$6</xm:f>
          </x14:formula1>
          <xm:sqref>D12:AC12</xm:sqref>
        </x14:dataValidation>
      </x14:dataValidations>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CCFFCC"/>
  </sheetPr>
  <dimension ref="A1:AD29"/>
  <sheetViews>
    <sheetView zoomScaleNormal="100" workbookViewId="0">
      <selection activeCell="G9" sqref="G9:K9"/>
    </sheetView>
  </sheetViews>
  <sheetFormatPr defaultRowHeight="13.5"/>
  <cols>
    <col min="1" max="1" width="2.875" customWidth="1"/>
    <col min="2" max="2" width="1.875" customWidth="1"/>
    <col min="3" max="3" width="17.625" customWidth="1"/>
    <col min="4" max="24" width="2.625" customWidth="1"/>
    <col min="25" max="29" width="2.375" customWidth="1"/>
    <col min="30" max="30" width="50.625" style="418" customWidth="1"/>
    <col min="257" max="257" width="2.875" customWidth="1"/>
    <col min="258" max="258" width="1.875" customWidth="1"/>
    <col min="259" max="259" width="17.625" customWidth="1"/>
    <col min="260" max="280" width="2.625" customWidth="1"/>
    <col min="281" max="285" width="2.375" customWidth="1"/>
    <col min="286" max="286" width="50.625" customWidth="1"/>
    <col min="513" max="513" width="2.875" customWidth="1"/>
    <col min="514" max="514" width="1.875" customWidth="1"/>
    <col min="515" max="515" width="17.625" customWidth="1"/>
    <col min="516" max="536" width="2.625" customWidth="1"/>
    <col min="537" max="541" width="2.375" customWidth="1"/>
    <col min="542" max="542" width="50.625" customWidth="1"/>
    <col min="769" max="769" width="2.875" customWidth="1"/>
    <col min="770" max="770" width="1.875" customWidth="1"/>
    <col min="771" max="771" width="17.625" customWidth="1"/>
    <col min="772" max="792" width="2.625" customWidth="1"/>
    <col min="793" max="797" width="2.375" customWidth="1"/>
    <col min="798" max="798" width="50.625" customWidth="1"/>
    <col min="1025" max="1025" width="2.875" customWidth="1"/>
    <col min="1026" max="1026" width="1.875" customWidth="1"/>
    <col min="1027" max="1027" width="17.625" customWidth="1"/>
    <col min="1028" max="1048" width="2.625" customWidth="1"/>
    <col min="1049" max="1053" width="2.375" customWidth="1"/>
    <col min="1054" max="1054" width="50.625" customWidth="1"/>
    <col min="1281" max="1281" width="2.875" customWidth="1"/>
    <col min="1282" max="1282" width="1.875" customWidth="1"/>
    <col min="1283" max="1283" width="17.625" customWidth="1"/>
    <col min="1284" max="1304" width="2.625" customWidth="1"/>
    <col min="1305" max="1309" width="2.375" customWidth="1"/>
    <col min="1310" max="1310" width="50.625" customWidth="1"/>
    <col min="1537" max="1537" width="2.875" customWidth="1"/>
    <col min="1538" max="1538" width="1.875" customWidth="1"/>
    <col min="1539" max="1539" width="17.625" customWidth="1"/>
    <col min="1540" max="1560" width="2.625" customWidth="1"/>
    <col min="1561" max="1565" width="2.375" customWidth="1"/>
    <col min="1566" max="1566" width="50.625" customWidth="1"/>
    <col min="1793" max="1793" width="2.875" customWidth="1"/>
    <col min="1794" max="1794" width="1.875" customWidth="1"/>
    <col min="1795" max="1795" width="17.625" customWidth="1"/>
    <col min="1796" max="1816" width="2.625" customWidth="1"/>
    <col min="1817" max="1821" width="2.375" customWidth="1"/>
    <col min="1822" max="1822" width="50.625" customWidth="1"/>
    <col min="2049" max="2049" width="2.875" customWidth="1"/>
    <col min="2050" max="2050" width="1.875" customWidth="1"/>
    <col min="2051" max="2051" width="17.625" customWidth="1"/>
    <col min="2052" max="2072" width="2.625" customWidth="1"/>
    <col min="2073" max="2077" width="2.375" customWidth="1"/>
    <col min="2078" max="2078" width="50.625" customWidth="1"/>
    <col min="2305" max="2305" width="2.875" customWidth="1"/>
    <col min="2306" max="2306" width="1.875" customWidth="1"/>
    <col min="2307" max="2307" width="17.625" customWidth="1"/>
    <col min="2308" max="2328" width="2.625" customWidth="1"/>
    <col min="2329" max="2333" width="2.375" customWidth="1"/>
    <col min="2334" max="2334" width="50.625" customWidth="1"/>
    <col min="2561" max="2561" width="2.875" customWidth="1"/>
    <col min="2562" max="2562" width="1.875" customWidth="1"/>
    <col min="2563" max="2563" width="17.625" customWidth="1"/>
    <col min="2564" max="2584" width="2.625" customWidth="1"/>
    <col min="2585" max="2589" width="2.375" customWidth="1"/>
    <col min="2590" max="2590" width="50.625" customWidth="1"/>
    <col min="2817" max="2817" width="2.875" customWidth="1"/>
    <col min="2818" max="2818" width="1.875" customWidth="1"/>
    <col min="2819" max="2819" width="17.625" customWidth="1"/>
    <col min="2820" max="2840" width="2.625" customWidth="1"/>
    <col min="2841" max="2845" width="2.375" customWidth="1"/>
    <col min="2846" max="2846" width="50.625" customWidth="1"/>
    <col min="3073" max="3073" width="2.875" customWidth="1"/>
    <col min="3074" max="3074" width="1.875" customWidth="1"/>
    <col min="3075" max="3075" width="17.625" customWidth="1"/>
    <col min="3076" max="3096" width="2.625" customWidth="1"/>
    <col min="3097" max="3101" width="2.375" customWidth="1"/>
    <col min="3102" max="3102" width="50.625" customWidth="1"/>
    <col min="3329" max="3329" width="2.875" customWidth="1"/>
    <col min="3330" max="3330" width="1.875" customWidth="1"/>
    <col min="3331" max="3331" width="17.625" customWidth="1"/>
    <col min="3332" max="3352" width="2.625" customWidth="1"/>
    <col min="3353" max="3357" width="2.375" customWidth="1"/>
    <col min="3358" max="3358" width="50.625" customWidth="1"/>
    <col min="3585" max="3585" width="2.875" customWidth="1"/>
    <col min="3586" max="3586" width="1.875" customWidth="1"/>
    <col min="3587" max="3587" width="17.625" customWidth="1"/>
    <col min="3588" max="3608" width="2.625" customWidth="1"/>
    <col min="3609" max="3613" width="2.375" customWidth="1"/>
    <col min="3614" max="3614" width="50.625" customWidth="1"/>
    <col min="3841" max="3841" width="2.875" customWidth="1"/>
    <col min="3842" max="3842" width="1.875" customWidth="1"/>
    <col min="3843" max="3843" width="17.625" customWidth="1"/>
    <col min="3844" max="3864" width="2.625" customWidth="1"/>
    <col min="3865" max="3869" width="2.375" customWidth="1"/>
    <col min="3870" max="3870" width="50.625" customWidth="1"/>
    <col min="4097" max="4097" width="2.875" customWidth="1"/>
    <col min="4098" max="4098" width="1.875" customWidth="1"/>
    <col min="4099" max="4099" width="17.625" customWidth="1"/>
    <col min="4100" max="4120" width="2.625" customWidth="1"/>
    <col min="4121" max="4125" width="2.375" customWidth="1"/>
    <col min="4126" max="4126" width="50.625" customWidth="1"/>
    <col min="4353" max="4353" width="2.875" customWidth="1"/>
    <col min="4354" max="4354" width="1.875" customWidth="1"/>
    <col min="4355" max="4355" width="17.625" customWidth="1"/>
    <col min="4356" max="4376" width="2.625" customWidth="1"/>
    <col min="4377" max="4381" width="2.375" customWidth="1"/>
    <col min="4382" max="4382" width="50.625" customWidth="1"/>
    <col min="4609" max="4609" width="2.875" customWidth="1"/>
    <col min="4610" max="4610" width="1.875" customWidth="1"/>
    <col min="4611" max="4611" width="17.625" customWidth="1"/>
    <col min="4612" max="4632" width="2.625" customWidth="1"/>
    <col min="4633" max="4637" width="2.375" customWidth="1"/>
    <col min="4638" max="4638" width="50.625" customWidth="1"/>
    <col min="4865" max="4865" width="2.875" customWidth="1"/>
    <col min="4866" max="4866" width="1.875" customWidth="1"/>
    <col min="4867" max="4867" width="17.625" customWidth="1"/>
    <col min="4868" max="4888" width="2.625" customWidth="1"/>
    <col min="4889" max="4893" width="2.375" customWidth="1"/>
    <col min="4894" max="4894" width="50.625" customWidth="1"/>
    <col min="5121" max="5121" width="2.875" customWidth="1"/>
    <col min="5122" max="5122" width="1.875" customWidth="1"/>
    <col min="5123" max="5123" width="17.625" customWidth="1"/>
    <col min="5124" max="5144" width="2.625" customWidth="1"/>
    <col min="5145" max="5149" width="2.375" customWidth="1"/>
    <col min="5150" max="5150" width="50.625" customWidth="1"/>
    <col min="5377" max="5377" width="2.875" customWidth="1"/>
    <col min="5378" max="5378" width="1.875" customWidth="1"/>
    <col min="5379" max="5379" width="17.625" customWidth="1"/>
    <col min="5380" max="5400" width="2.625" customWidth="1"/>
    <col min="5401" max="5405" width="2.375" customWidth="1"/>
    <col min="5406" max="5406" width="50.625" customWidth="1"/>
    <col min="5633" max="5633" width="2.875" customWidth="1"/>
    <col min="5634" max="5634" width="1.875" customWidth="1"/>
    <col min="5635" max="5635" width="17.625" customWidth="1"/>
    <col min="5636" max="5656" width="2.625" customWidth="1"/>
    <col min="5657" max="5661" width="2.375" customWidth="1"/>
    <col min="5662" max="5662" width="50.625" customWidth="1"/>
    <col min="5889" max="5889" width="2.875" customWidth="1"/>
    <col min="5890" max="5890" width="1.875" customWidth="1"/>
    <col min="5891" max="5891" width="17.625" customWidth="1"/>
    <col min="5892" max="5912" width="2.625" customWidth="1"/>
    <col min="5913" max="5917" width="2.375" customWidth="1"/>
    <col min="5918" max="5918" width="50.625" customWidth="1"/>
    <col min="6145" max="6145" width="2.875" customWidth="1"/>
    <col min="6146" max="6146" width="1.875" customWidth="1"/>
    <col min="6147" max="6147" width="17.625" customWidth="1"/>
    <col min="6148" max="6168" width="2.625" customWidth="1"/>
    <col min="6169" max="6173" width="2.375" customWidth="1"/>
    <col min="6174" max="6174" width="50.625" customWidth="1"/>
    <col min="6401" max="6401" width="2.875" customWidth="1"/>
    <col min="6402" max="6402" width="1.875" customWidth="1"/>
    <col min="6403" max="6403" width="17.625" customWidth="1"/>
    <col min="6404" max="6424" width="2.625" customWidth="1"/>
    <col min="6425" max="6429" width="2.375" customWidth="1"/>
    <col min="6430" max="6430" width="50.625" customWidth="1"/>
    <col min="6657" max="6657" width="2.875" customWidth="1"/>
    <col min="6658" max="6658" width="1.875" customWidth="1"/>
    <col min="6659" max="6659" width="17.625" customWidth="1"/>
    <col min="6660" max="6680" width="2.625" customWidth="1"/>
    <col min="6681" max="6685" width="2.375" customWidth="1"/>
    <col min="6686" max="6686" width="50.625" customWidth="1"/>
    <col min="6913" max="6913" width="2.875" customWidth="1"/>
    <col min="6914" max="6914" width="1.875" customWidth="1"/>
    <col min="6915" max="6915" width="17.625" customWidth="1"/>
    <col min="6916" max="6936" width="2.625" customWidth="1"/>
    <col min="6937" max="6941" width="2.375" customWidth="1"/>
    <col min="6942" max="6942" width="50.625" customWidth="1"/>
    <col min="7169" max="7169" width="2.875" customWidth="1"/>
    <col min="7170" max="7170" width="1.875" customWidth="1"/>
    <col min="7171" max="7171" width="17.625" customWidth="1"/>
    <col min="7172" max="7192" width="2.625" customWidth="1"/>
    <col min="7193" max="7197" width="2.375" customWidth="1"/>
    <col min="7198" max="7198" width="50.625" customWidth="1"/>
    <col min="7425" max="7425" width="2.875" customWidth="1"/>
    <col min="7426" max="7426" width="1.875" customWidth="1"/>
    <col min="7427" max="7427" width="17.625" customWidth="1"/>
    <col min="7428" max="7448" width="2.625" customWidth="1"/>
    <col min="7449" max="7453" width="2.375" customWidth="1"/>
    <col min="7454" max="7454" width="50.625" customWidth="1"/>
    <col min="7681" max="7681" width="2.875" customWidth="1"/>
    <col min="7682" max="7682" width="1.875" customWidth="1"/>
    <col min="7683" max="7683" width="17.625" customWidth="1"/>
    <col min="7684" max="7704" width="2.625" customWidth="1"/>
    <col min="7705" max="7709" width="2.375" customWidth="1"/>
    <col min="7710" max="7710" width="50.625" customWidth="1"/>
    <col min="7937" max="7937" width="2.875" customWidth="1"/>
    <col min="7938" max="7938" width="1.875" customWidth="1"/>
    <col min="7939" max="7939" width="17.625" customWidth="1"/>
    <col min="7940" max="7960" width="2.625" customWidth="1"/>
    <col min="7961" max="7965" width="2.375" customWidth="1"/>
    <col min="7966" max="7966" width="50.625" customWidth="1"/>
    <col min="8193" max="8193" width="2.875" customWidth="1"/>
    <col min="8194" max="8194" width="1.875" customWidth="1"/>
    <col min="8195" max="8195" width="17.625" customWidth="1"/>
    <col min="8196" max="8216" width="2.625" customWidth="1"/>
    <col min="8217" max="8221" width="2.375" customWidth="1"/>
    <col min="8222" max="8222" width="50.625" customWidth="1"/>
    <col min="8449" max="8449" width="2.875" customWidth="1"/>
    <col min="8450" max="8450" width="1.875" customWidth="1"/>
    <col min="8451" max="8451" width="17.625" customWidth="1"/>
    <col min="8452" max="8472" width="2.625" customWidth="1"/>
    <col min="8473" max="8477" width="2.375" customWidth="1"/>
    <col min="8478" max="8478" width="50.625" customWidth="1"/>
    <col min="8705" max="8705" width="2.875" customWidth="1"/>
    <col min="8706" max="8706" width="1.875" customWidth="1"/>
    <col min="8707" max="8707" width="17.625" customWidth="1"/>
    <col min="8708" max="8728" width="2.625" customWidth="1"/>
    <col min="8729" max="8733" width="2.375" customWidth="1"/>
    <col min="8734" max="8734" width="50.625" customWidth="1"/>
    <col min="8961" max="8961" width="2.875" customWidth="1"/>
    <col min="8962" max="8962" width="1.875" customWidth="1"/>
    <col min="8963" max="8963" width="17.625" customWidth="1"/>
    <col min="8964" max="8984" width="2.625" customWidth="1"/>
    <col min="8985" max="8989" width="2.375" customWidth="1"/>
    <col min="8990" max="8990" width="50.625" customWidth="1"/>
    <col min="9217" max="9217" width="2.875" customWidth="1"/>
    <col min="9218" max="9218" width="1.875" customWidth="1"/>
    <col min="9219" max="9219" width="17.625" customWidth="1"/>
    <col min="9220" max="9240" width="2.625" customWidth="1"/>
    <col min="9241" max="9245" width="2.375" customWidth="1"/>
    <col min="9246" max="9246" width="50.625" customWidth="1"/>
    <col min="9473" max="9473" width="2.875" customWidth="1"/>
    <col min="9474" max="9474" width="1.875" customWidth="1"/>
    <col min="9475" max="9475" width="17.625" customWidth="1"/>
    <col min="9476" max="9496" width="2.625" customWidth="1"/>
    <col min="9497" max="9501" width="2.375" customWidth="1"/>
    <col min="9502" max="9502" width="50.625" customWidth="1"/>
    <col min="9729" max="9729" width="2.875" customWidth="1"/>
    <col min="9730" max="9730" width="1.875" customWidth="1"/>
    <col min="9731" max="9731" width="17.625" customWidth="1"/>
    <col min="9732" max="9752" width="2.625" customWidth="1"/>
    <col min="9753" max="9757" width="2.375" customWidth="1"/>
    <col min="9758" max="9758" width="50.625" customWidth="1"/>
    <col min="9985" max="9985" width="2.875" customWidth="1"/>
    <col min="9986" max="9986" width="1.875" customWidth="1"/>
    <col min="9987" max="9987" width="17.625" customWidth="1"/>
    <col min="9988" max="10008" width="2.625" customWidth="1"/>
    <col min="10009" max="10013" width="2.375" customWidth="1"/>
    <col min="10014" max="10014" width="50.625" customWidth="1"/>
    <col min="10241" max="10241" width="2.875" customWidth="1"/>
    <col min="10242" max="10242" width="1.875" customWidth="1"/>
    <col min="10243" max="10243" width="17.625" customWidth="1"/>
    <col min="10244" max="10264" width="2.625" customWidth="1"/>
    <col min="10265" max="10269" width="2.375" customWidth="1"/>
    <col min="10270" max="10270" width="50.625" customWidth="1"/>
    <col min="10497" max="10497" width="2.875" customWidth="1"/>
    <col min="10498" max="10498" width="1.875" customWidth="1"/>
    <col min="10499" max="10499" width="17.625" customWidth="1"/>
    <col min="10500" max="10520" width="2.625" customWidth="1"/>
    <col min="10521" max="10525" width="2.375" customWidth="1"/>
    <col min="10526" max="10526" width="50.625" customWidth="1"/>
    <col min="10753" max="10753" width="2.875" customWidth="1"/>
    <col min="10754" max="10754" width="1.875" customWidth="1"/>
    <col min="10755" max="10755" width="17.625" customWidth="1"/>
    <col min="10756" max="10776" width="2.625" customWidth="1"/>
    <col min="10777" max="10781" width="2.375" customWidth="1"/>
    <col min="10782" max="10782" width="50.625" customWidth="1"/>
    <col min="11009" max="11009" width="2.875" customWidth="1"/>
    <col min="11010" max="11010" width="1.875" customWidth="1"/>
    <col min="11011" max="11011" width="17.625" customWidth="1"/>
    <col min="11012" max="11032" width="2.625" customWidth="1"/>
    <col min="11033" max="11037" width="2.375" customWidth="1"/>
    <col min="11038" max="11038" width="50.625" customWidth="1"/>
    <col min="11265" max="11265" width="2.875" customWidth="1"/>
    <col min="11266" max="11266" width="1.875" customWidth="1"/>
    <col min="11267" max="11267" width="17.625" customWidth="1"/>
    <col min="11268" max="11288" width="2.625" customWidth="1"/>
    <col min="11289" max="11293" width="2.375" customWidth="1"/>
    <col min="11294" max="11294" width="50.625" customWidth="1"/>
    <col min="11521" max="11521" width="2.875" customWidth="1"/>
    <col min="11522" max="11522" width="1.875" customWidth="1"/>
    <col min="11523" max="11523" width="17.625" customWidth="1"/>
    <col min="11524" max="11544" width="2.625" customWidth="1"/>
    <col min="11545" max="11549" width="2.375" customWidth="1"/>
    <col min="11550" max="11550" width="50.625" customWidth="1"/>
    <col min="11777" max="11777" width="2.875" customWidth="1"/>
    <col min="11778" max="11778" width="1.875" customWidth="1"/>
    <col min="11779" max="11779" width="17.625" customWidth="1"/>
    <col min="11780" max="11800" width="2.625" customWidth="1"/>
    <col min="11801" max="11805" width="2.375" customWidth="1"/>
    <col min="11806" max="11806" width="50.625" customWidth="1"/>
    <col min="12033" max="12033" width="2.875" customWidth="1"/>
    <col min="12034" max="12034" width="1.875" customWidth="1"/>
    <col min="12035" max="12035" width="17.625" customWidth="1"/>
    <col min="12036" max="12056" width="2.625" customWidth="1"/>
    <col min="12057" max="12061" width="2.375" customWidth="1"/>
    <col min="12062" max="12062" width="50.625" customWidth="1"/>
    <col min="12289" max="12289" width="2.875" customWidth="1"/>
    <col min="12290" max="12290" width="1.875" customWidth="1"/>
    <col min="12291" max="12291" width="17.625" customWidth="1"/>
    <col min="12292" max="12312" width="2.625" customWidth="1"/>
    <col min="12313" max="12317" width="2.375" customWidth="1"/>
    <col min="12318" max="12318" width="50.625" customWidth="1"/>
    <col min="12545" max="12545" width="2.875" customWidth="1"/>
    <col min="12546" max="12546" width="1.875" customWidth="1"/>
    <col min="12547" max="12547" width="17.625" customWidth="1"/>
    <col min="12548" max="12568" width="2.625" customWidth="1"/>
    <col min="12569" max="12573" width="2.375" customWidth="1"/>
    <col min="12574" max="12574" width="50.625" customWidth="1"/>
    <col min="12801" max="12801" width="2.875" customWidth="1"/>
    <col min="12802" max="12802" width="1.875" customWidth="1"/>
    <col min="12803" max="12803" width="17.625" customWidth="1"/>
    <col min="12804" max="12824" width="2.625" customWidth="1"/>
    <col min="12825" max="12829" width="2.375" customWidth="1"/>
    <col min="12830" max="12830" width="50.625" customWidth="1"/>
    <col min="13057" max="13057" width="2.875" customWidth="1"/>
    <col min="13058" max="13058" width="1.875" customWidth="1"/>
    <col min="13059" max="13059" width="17.625" customWidth="1"/>
    <col min="13060" max="13080" width="2.625" customWidth="1"/>
    <col min="13081" max="13085" width="2.375" customWidth="1"/>
    <col min="13086" max="13086" width="50.625" customWidth="1"/>
    <col min="13313" max="13313" width="2.875" customWidth="1"/>
    <col min="13314" max="13314" width="1.875" customWidth="1"/>
    <col min="13315" max="13315" width="17.625" customWidth="1"/>
    <col min="13316" max="13336" width="2.625" customWidth="1"/>
    <col min="13337" max="13341" width="2.375" customWidth="1"/>
    <col min="13342" max="13342" width="50.625" customWidth="1"/>
    <col min="13569" max="13569" width="2.875" customWidth="1"/>
    <col min="13570" max="13570" width="1.875" customWidth="1"/>
    <col min="13571" max="13571" width="17.625" customWidth="1"/>
    <col min="13572" max="13592" width="2.625" customWidth="1"/>
    <col min="13593" max="13597" width="2.375" customWidth="1"/>
    <col min="13598" max="13598" width="50.625" customWidth="1"/>
    <col min="13825" max="13825" width="2.875" customWidth="1"/>
    <col min="13826" max="13826" width="1.875" customWidth="1"/>
    <col min="13827" max="13827" width="17.625" customWidth="1"/>
    <col min="13828" max="13848" width="2.625" customWidth="1"/>
    <col min="13849" max="13853" width="2.375" customWidth="1"/>
    <col min="13854" max="13854" width="50.625" customWidth="1"/>
    <col min="14081" max="14081" width="2.875" customWidth="1"/>
    <col min="14082" max="14082" width="1.875" customWidth="1"/>
    <col min="14083" max="14083" width="17.625" customWidth="1"/>
    <col min="14084" max="14104" width="2.625" customWidth="1"/>
    <col min="14105" max="14109" width="2.375" customWidth="1"/>
    <col min="14110" max="14110" width="50.625" customWidth="1"/>
    <col min="14337" max="14337" width="2.875" customWidth="1"/>
    <col min="14338" max="14338" width="1.875" customWidth="1"/>
    <col min="14339" max="14339" width="17.625" customWidth="1"/>
    <col min="14340" max="14360" width="2.625" customWidth="1"/>
    <col min="14361" max="14365" width="2.375" customWidth="1"/>
    <col min="14366" max="14366" width="50.625" customWidth="1"/>
    <col min="14593" max="14593" width="2.875" customWidth="1"/>
    <col min="14594" max="14594" width="1.875" customWidth="1"/>
    <col min="14595" max="14595" width="17.625" customWidth="1"/>
    <col min="14596" max="14616" width="2.625" customWidth="1"/>
    <col min="14617" max="14621" width="2.375" customWidth="1"/>
    <col min="14622" max="14622" width="50.625" customWidth="1"/>
    <col min="14849" max="14849" width="2.875" customWidth="1"/>
    <col min="14850" max="14850" width="1.875" customWidth="1"/>
    <col min="14851" max="14851" width="17.625" customWidth="1"/>
    <col min="14852" max="14872" width="2.625" customWidth="1"/>
    <col min="14873" max="14877" width="2.375" customWidth="1"/>
    <col min="14878" max="14878" width="50.625" customWidth="1"/>
    <col min="15105" max="15105" width="2.875" customWidth="1"/>
    <col min="15106" max="15106" width="1.875" customWidth="1"/>
    <col min="15107" max="15107" width="17.625" customWidth="1"/>
    <col min="15108" max="15128" width="2.625" customWidth="1"/>
    <col min="15129" max="15133" width="2.375" customWidth="1"/>
    <col min="15134" max="15134" width="50.625" customWidth="1"/>
    <col min="15361" max="15361" width="2.875" customWidth="1"/>
    <col min="15362" max="15362" width="1.875" customWidth="1"/>
    <col min="15363" max="15363" width="17.625" customWidth="1"/>
    <col min="15364" max="15384" width="2.625" customWidth="1"/>
    <col min="15385" max="15389" width="2.375" customWidth="1"/>
    <col min="15390" max="15390" width="50.625" customWidth="1"/>
    <col min="15617" max="15617" width="2.875" customWidth="1"/>
    <col min="15618" max="15618" width="1.875" customWidth="1"/>
    <col min="15619" max="15619" width="17.625" customWidth="1"/>
    <col min="15620" max="15640" width="2.625" customWidth="1"/>
    <col min="15641" max="15645" width="2.375" customWidth="1"/>
    <col min="15646" max="15646" width="50.625" customWidth="1"/>
    <col min="15873" max="15873" width="2.875" customWidth="1"/>
    <col min="15874" max="15874" width="1.875" customWidth="1"/>
    <col min="15875" max="15875" width="17.625" customWidth="1"/>
    <col min="15876" max="15896" width="2.625" customWidth="1"/>
    <col min="15897" max="15901" width="2.375" customWidth="1"/>
    <col min="15902" max="15902" width="50.625" customWidth="1"/>
    <col min="16129" max="16129" width="2.875" customWidth="1"/>
    <col min="16130" max="16130" width="1.875" customWidth="1"/>
    <col min="16131" max="16131" width="17.625" customWidth="1"/>
    <col min="16132" max="16152" width="2.625" customWidth="1"/>
    <col min="16153" max="16157" width="2.375" customWidth="1"/>
    <col min="16158" max="16158" width="50.625" customWidth="1"/>
  </cols>
  <sheetData>
    <row r="1" spans="1:30" s="364" customFormat="1" ht="21" customHeight="1">
      <c r="AC1" s="365" t="s">
        <v>400</v>
      </c>
      <c r="AD1" s="373"/>
    </row>
    <row r="2" spans="1:30" s="364" customFormat="1" ht="27" customHeight="1">
      <c r="A2" s="856" t="s">
        <v>762</v>
      </c>
      <c r="B2" s="856"/>
      <c r="C2" s="856"/>
      <c r="D2" s="856"/>
      <c r="E2" s="856"/>
      <c r="F2" s="856"/>
      <c r="G2" s="856"/>
      <c r="H2" s="856"/>
      <c r="I2" s="856"/>
      <c r="J2" s="856"/>
      <c r="K2" s="856"/>
      <c r="L2" s="856"/>
      <c r="M2" s="856"/>
      <c r="N2" s="856"/>
      <c r="O2" s="856"/>
      <c r="P2" s="856"/>
      <c r="Q2" s="856"/>
      <c r="R2" s="856"/>
      <c r="S2" s="856"/>
      <c r="T2" s="856"/>
      <c r="U2" s="856"/>
      <c r="V2" s="856"/>
      <c r="W2" s="856"/>
      <c r="X2" s="856"/>
      <c r="Y2" s="856"/>
      <c r="Z2" s="856"/>
      <c r="AA2" s="856"/>
      <c r="AB2" s="856"/>
      <c r="AC2" s="856"/>
      <c r="AD2" s="371"/>
    </row>
    <row r="3" spans="1:30" s="364" customFormat="1" ht="14.1" customHeight="1">
      <c r="AD3" s="367"/>
    </row>
    <row r="4" spans="1:30" s="364" customFormat="1" ht="20.100000000000001" customHeight="1" thickBot="1">
      <c r="A4" s="367"/>
      <c r="B4" s="367"/>
      <c r="C4" s="367"/>
      <c r="D4" s="367"/>
      <c r="E4" s="367"/>
      <c r="F4" s="367"/>
      <c r="G4" s="367"/>
      <c r="H4" s="367"/>
      <c r="I4" s="367"/>
      <c r="J4" s="367"/>
      <c r="K4" s="367"/>
      <c r="L4" s="367"/>
      <c r="M4" s="367"/>
      <c r="N4" s="367"/>
      <c r="O4" s="367"/>
      <c r="P4" s="367"/>
      <c r="Q4" s="367"/>
      <c r="R4" s="367"/>
      <c r="S4" s="367"/>
      <c r="T4" s="367"/>
      <c r="U4" s="367"/>
      <c r="V4" s="367"/>
      <c r="W4" s="367"/>
      <c r="X4" s="373"/>
      <c r="Y4" s="373"/>
      <c r="Z4" s="851"/>
      <c r="AA4" s="851"/>
      <c r="AB4" s="851"/>
      <c r="AC4" s="369"/>
      <c r="AD4" s="369"/>
    </row>
    <row r="5" spans="1:30" s="364" customFormat="1" ht="27" customHeight="1">
      <c r="A5" s="859" t="s">
        <v>199</v>
      </c>
      <c r="B5" s="860"/>
      <c r="C5" s="860"/>
      <c r="D5" s="861" t="str">
        <f>IF('調査票（水道水）'!D5="","",'調査票（水道水）'!D5)</f>
        <v/>
      </c>
      <c r="E5" s="862"/>
      <c r="F5" s="862"/>
      <c r="G5" s="862"/>
      <c r="H5" s="862"/>
      <c r="I5" s="862"/>
      <c r="J5" s="862"/>
      <c r="K5" s="862"/>
      <c r="L5" s="862"/>
      <c r="M5" s="862"/>
      <c r="N5" s="862"/>
      <c r="O5" s="862"/>
      <c r="P5" s="862"/>
      <c r="Q5" s="862"/>
      <c r="R5" s="862"/>
      <c r="S5" s="862"/>
      <c r="T5" s="862"/>
      <c r="U5" s="862"/>
      <c r="V5" s="862"/>
      <c r="W5" s="862"/>
      <c r="X5" s="862"/>
      <c r="Y5" s="862"/>
      <c r="Z5" s="862"/>
      <c r="AA5" s="862"/>
      <c r="AB5" s="862"/>
      <c r="AC5" s="863"/>
      <c r="AD5" s="630" t="s">
        <v>881</v>
      </c>
    </row>
    <row r="6" spans="1:30" s="364" customFormat="1" ht="27" customHeight="1">
      <c r="A6" s="1026" t="s">
        <v>200</v>
      </c>
      <c r="B6" s="1027"/>
      <c r="C6" s="1028"/>
      <c r="D6" s="867"/>
      <c r="E6" s="868"/>
      <c r="F6" s="868"/>
      <c r="G6" s="868"/>
      <c r="H6" s="868"/>
      <c r="I6" s="868"/>
      <c r="J6" s="868"/>
      <c r="K6" s="868"/>
      <c r="L6" s="868"/>
      <c r="M6" s="868"/>
      <c r="N6" s="869"/>
      <c r="O6" s="1029" t="s">
        <v>246</v>
      </c>
      <c r="P6" s="848"/>
      <c r="Q6" s="848"/>
      <c r="R6" s="848"/>
      <c r="S6" s="848"/>
      <c r="T6" s="849"/>
      <c r="U6" s="749"/>
      <c r="V6" s="751"/>
      <c r="W6" s="751"/>
      <c r="X6" s="751"/>
      <c r="Y6" s="751"/>
      <c r="Z6" s="751"/>
      <c r="AA6" s="751"/>
      <c r="AB6" s="751"/>
      <c r="AC6" s="890"/>
      <c r="AD6" s="641"/>
    </row>
    <row r="7" spans="1:30" s="364" customFormat="1" ht="13.5" customHeight="1">
      <c r="A7" s="995" t="s">
        <v>401</v>
      </c>
      <c r="B7" s="996"/>
      <c r="C7" s="997"/>
      <c r="D7" s="774"/>
      <c r="E7" s="775"/>
      <c r="F7" s="775"/>
      <c r="G7" s="775"/>
      <c r="H7" s="775"/>
      <c r="I7" s="775"/>
      <c r="J7" s="775"/>
      <c r="K7" s="775"/>
      <c r="L7" s="775"/>
      <c r="M7" s="775"/>
      <c r="N7" s="775"/>
      <c r="O7" s="775"/>
      <c r="P7" s="751" t="s">
        <v>197</v>
      </c>
      <c r="Q7" s="754"/>
      <c r="R7" s="754"/>
      <c r="S7" s="756" t="s">
        <v>198</v>
      </c>
      <c r="T7" s="756"/>
      <c r="U7" s="756"/>
      <c r="V7" s="756"/>
      <c r="W7" s="756"/>
      <c r="X7" s="756"/>
      <c r="Y7" s="756"/>
      <c r="Z7" s="756"/>
      <c r="AA7" s="756"/>
      <c r="AB7" s="756"/>
      <c r="AC7" s="757"/>
      <c r="AD7" s="747" t="s">
        <v>776</v>
      </c>
    </row>
    <row r="8" spans="1:30" s="364" customFormat="1" ht="13.5" customHeight="1">
      <c r="A8" s="998"/>
      <c r="B8" s="999"/>
      <c r="C8" s="1000"/>
      <c r="D8" s="776"/>
      <c r="E8" s="777"/>
      <c r="F8" s="777"/>
      <c r="G8" s="777"/>
      <c r="H8" s="777"/>
      <c r="I8" s="777"/>
      <c r="J8" s="777"/>
      <c r="K8" s="777"/>
      <c r="L8" s="777"/>
      <c r="M8" s="777"/>
      <c r="N8" s="777"/>
      <c r="O8" s="777"/>
      <c r="P8" s="753"/>
      <c r="Q8" s="755"/>
      <c r="R8" s="755"/>
      <c r="S8" s="758"/>
      <c r="T8" s="758"/>
      <c r="U8" s="758"/>
      <c r="V8" s="758"/>
      <c r="W8" s="758"/>
      <c r="X8" s="758"/>
      <c r="Y8" s="758"/>
      <c r="Z8" s="758"/>
      <c r="AA8" s="758"/>
      <c r="AB8" s="758"/>
      <c r="AC8" s="759"/>
      <c r="AD8" s="952"/>
    </row>
    <row r="9" spans="1:30" s="364" customFormat="1" ht="27" customHeight="1">
      <c r="A9" s="1001"/>
      <c r="B9" s="1002"/>
      <c r="C9" s="1003"/>
      <c r="D9" s="1019" t="s">
        <v>247</v>
      </c>
      <c r="E9" s="1019"/>
      <c r="F9" s="1019"/>
      <c r="G9" s="968"/>
      <c r="H9" s="968"/>
      <c r="I9" s="968"/>
      <c r="J9" s="968"/>
      <c r="K9" s="968"/>
      <c r="L9" s="1019" t="s">
        <v>402</v>
      </c>
      <c r="M9" s="1019"/>
      <c r="N9" s="1019"/>
      <c r="O9" s="968"/>
      <c r="P9" s="968"/>
      <c r="Q9" s="968"/>
      <c r="R9" s="870"/>
      <c r="S9" s="768" t="s">
        <v>205</v>
      </c>
      <c r="T9" s="1019"/>
      <c r="U9" s="1019" t="s">
        <v>403</v>
      </c>
      <c r="V9" s="1019"/>
      <c r="W9" s="1019"/>
      <c r="X9" s="968"/>
      <c r="Y9" s="968"/>
      <c r="Z9" s="968"/>
      <c r="AA9" s="870"/>
      <c r="AB9" s="768" t="s">
        <v>205</v>
      </c>
      <c r="AC9" s="1020"/>
      <c r="AD9" s="642" t="s">
        <v>243</v>
      </c>
    </row>
    <row r="10" spans="1:30" s="364" customFormat="1" ht="27" customHeight="1" thickBot="1">
      <c r="A10" s="1021" t="s">
        <v>404</v>
      </c>
      <c r="B10" s="1022"/>
      <c r="C10" s="1022"/>
      <c r="D10" s="1022"/>
      <c r="E10" s="1022"/>
      <c r="F10" s="1022"/>
      <c r="G10" s="1022"/>
      <c r="H10" s="1022"/>
      <c r="I10" s="1022"/>
      <c r="J10" s="1022"/>
      <c r="K10" s="1022"/>
      <c r="L10" s="1022"/>
      <c r="M10" s="1022"/>
      <c r="N10" s="1022"/>
      <c r="O10" s="1022"/>
      <c r="P10" s="1023"/>
      <c r="Q10" s="1024"/>
      <c r="R10" s="1024"/>
      <c r="S10" s="1024"/>
      <c r="T10" s="1024"/>
      <c r="U10" s="1024"/>
      <c r="V10" s="1024"/>
      <c r="W10" s="1024"/>
      <c r="X10" s="1024"/>
      <c r="Y10" s="1024"/>
      <c r="Z10" s="1024"/>
      <c r="AA10" s="1024"/>
      <c r="AB10" s="1024"/>
      <c r="AC10" s="1025"/>
      <c r="AD10" s="642" t="s">
        <v>242</v>
      </c>
    </row>
    <row r="11" spans="1:30" s="364" customFormat="1" ht="15.75" customHeight="1" thickTop="1">
      <c r="A11" s="1007" t="s">
        <v>211</v>
      </c>
      <c r="B11" s="1008"/>
      <c r="C11" s="1009"/>
      <c r="D11" s="1010" t="s">
        <v>405</v>
      </c>
      <c r="E11" s="1011"/>
      <c r="F11" s="1011"/>
      <c r="G11" s="1011"/>
      <c r="H11" s="1011"/>
      <c r="I11" s="1011"/>
      <c r="J11" s="1011"/>
      <c r="K11" s="1011"/>
      <c r="L11" s="1011"/>
      <c r="M11" s="1011"/>
      <c r="N11" s="1011"/>
      <c r="O11" s="1012"/>
      <c r="P11" s="1013" t="s">
        <v>406</v>
      </c>
      <c r="Q11" s="1014"/>
      <c r="R11" s="1014"/>
      <c r="S11" s="1014"/>
      <c r="T11" s="1014"/>
      <c r="U11" s="1014"/>
      <c r="V11" s="1014"/>
      <c r="W11" s="1014"/>
      <c r="X11" s="1015"/>
      <c r="Y11" s="1013" t="s">
        <v>407</v>
      </c>
      <c r="Z11" s="1014"/>
      <c r="AA11" s="1014"/>
      <c r="AB11" s="1014"/>
      <c r="AC11" s="1017"/>
      <c r="AD11" s="645"/>
    </row>
    <row r="12" spans="1:30" s="364" customFormat="1" ht="21" customHeight="1">
      <c r="A12" s="1001"/>
      <c r="B12" s="1002"/>
      <c r="C12" s="1003"/>
      <c r="D12" s="1004" t="s">
        <v>408</v>
      </c>
      <c r="E12" s="1004"/>
      <c r="F12" s="1004"/>
      <c r="G12" s="1004" t="s">
        <v>409</v>
      </c>
      <c r="H12" s="1004"/>
      <c r="I12" s="1004"/>
      <c r="J12" s="1004" t="s">
        <v>410</v>
      </c>
      <c r="K12" s="1004"/>
      <c r="L12" s="1004"/>
      <c r="M12" s="1005" t="s">
        <v>411</v>
      </c>
      <c r="N12" s="846"/>
      <c r="O12" s="846"/>
      <c r="P12" s="1016"/>
      <c r="Q12" s="854"/>
      <c r="R12" s="854"/>
      <c r="S12" s="854"/>
      <c r="T12" s="854"/>
      <c r="U12" s="854"/>
      <c r="V12" s="854"/>
      <c r="W12" s="854"/>
      <c r="X12" s="855"/>
      <c r="Y12" s="1016"/>
      <c r="Z12" s="854"/>
      <c r="AA12" s="854"/>
      <c r="AB12" s="854"/>
      <c r="AC12" s="1018"/>
      <c r="AD12" s="646"/>
    </row>
    <row r="13" spans="1:30" s="364" customFormat="1" ht="39" customHeight="1">
      <c r="A13" s="994" t="s">
        <v>229</v>
      </c>
      <c r="B13" s="937"/>
      <c r="C13" s="938"/>
      <c r="D13" s="968"/>
      <c r="E13" s="968"/>
      <c r="F13" s="968"/>
      <c r="G13" s="968"/>
      <c r="H13" s="968"/>
      <c r="I13" s="968"/>
      <c r="J13" s="968"/>
      <c r="K13" s="968"/>
      <c r="L13" s="968"/>
      <c r="M13" s="1006"/>
      <c r="N13" s="968"/>
      <c r="O13" s="968"/>
      <c r="P13" s="953" t="s">
        <v>412</v>
      </c>
      <c r="Q13" s="953"/>
      <c r="R13" s="953"/>
      <c r="S13" s="953"/>
      <c r="T13" s="953"/>
      <c r="U13" s="953"/>
      <c r="V13" s="953"/>
      <c r="W13" s="953"/>
      <c r="X13" s="953"/>
      <c r="Y13" s="954" t="s">
        <v>413</v>
      </c>
      <c r="Z13" s="955"/>
      <c r="AA13" s="955"/>
      <c r="AB13" s="955"/>
      <c r="AC13" s="956"/>
      <c r="AD13" s="646"/>
    </row>
    <row r="14" spans="1:30" s="364" customFormat="1" ht="27" customHeight="1">
      <c r="A14" s="965" t="s">
        <v>220</v>
      </c>
      <c r="B14" s="966"/>
      <c r="C14" s="967"/>
      <c r="D14" s="968"/>
      <c r="E14" s="968"/>
      <c r="F14" s="968"/>
      <c r="G14" s="968"/>
      <c r="H14" s="968"/>
      <c r="I14" s="968"/>
      <c r="J14" s="968"/>
      <c r="K14" s="968"/>
      <c r="L14" s="968"/>
      <c r="M14" s="969"/>
      <c r="N14" s="970"/>
      <c r="O14" s="970"/>
      <c r="P14" s="953" t="s">
        <v>414</v>
      </c>
      <c r="Q14" s="953"/>
      <c r="R14" s="953"/>
      <c r="S14" s="953"/>
      <c r="T14" s="953"/>
      <c r="U14" s="953"/>
      <c r="V14" s="953"/>
      <c r="W14" s="953"/>
      <c r="X14" s="953"/>
      <c r="Y14" s="988"/>
      <c r="Z14" s="989"/>
      <c r="AA14" s="989"/>
      <c r="AB14" s="989"/>
      <c r="AC14" s="990"/>
      <c r="AD14" s="646"/>
    </row>
    <row r="15" spans="1:30" s="364" customFormat="1" ht="27" customHeight="1">
      <c r="A15" s="965" t="s">
        <v>215</v>
      </c>
      <c r="B15" s="966"/>
      <c r="C15" s="967"/>
      <c r="D15" s="986"/>
      <c r="E15" s="986"/>
      <c r="F15" s="986"/>
      <c r="G15" s="986"/>
      <c r="H15" s="986"/>
      <c r="I15" s="986"/>
      <c r="J15" s="986"/>
      <c r="K15" s="986"/>
      <c r="L15" s="986"/>
      <c r="M15" s="987"/>
      <c r="N15" s="987"/>
      <c r="O15" s="987"/>
      <c r="P15" s="953" t="s">
        <v>415</v>
      </c>
      <c r="Q15" s="953"/>
      <c r="R15" s="953"/>
      <c r="S15" s="953"/>
      <c r="T15" s="953"/>
      <c r="U15" s="953"/>
      <c r="V15" s="953"/>
      <c r="W15" s="953"/>
      <c r="X15" s="953"/>
      <c r="Y15" s="988"/>
      <c r="Z15" s="989"/>
      <c r="AA15" s="989"/>
      <c r="AB15" s="989"/>
      <c r="AC15" s="990"/>
      <c r="AD15" s="642" t="s">
        <v>242</v>
      </c>
    </row>
    <row r="16" spans="1:30" s="364" customFormat="1" ht="27" customHeight="1">
      <c r="A16" s="994" t="s">
        <v>416</v>
      </c>
      <c r="B16" s="937"/>
      <c r="C16" s="938"/>
      <c r="D16" s="968"/>
      <c r="E16" s="968"/>
      <c r="F16" s="968"/>
      <c r="G16" s="968"/>
      <c r="H16" s="968"/>
      <c r="I16" s="968"/>
      <c r="J16" s="968"/>
      <c r="K16" s="968"/>
      <c r="L16" s="968"/>
      <c r="M16" s="969"/>
      <c r="N16" s="970"/>
      <c r="O16" s="970"/>
      <c r="P16" s="953" t="s">
        <v>417</v>
      </c>
      <c r="Q16" s="953"/>
      <c r="R16" s="953"/>
      <c r="S16" s="953"/>
      <c r="T16" s="953"/>
      <c r="U16" s="953"/>
      <c r="V16" s="953"/>
      <c r="W16" s="953"/>
      <c r="X16" s="953"/>
      <c r="Y16" s="988"/>
      <c r="Z16" s="989"/>
      <c r="AA16" s="989"/>
      <c r="AB16" s="989"/>
      <c r="AC16" s="990"/>
      <c r="AD16" s="642"/>
    </row>
    <row r="17" spans="1:30" s="364" customFormat="1" ht="27" customHeight="1">
      <c r="A17" s="827" t="s">
        <v>418</v>
      </c>
      <c r="B17" s="828"/>
      <c r="C17" s="829"/>
      <c r="D17" s="968"/>
      <c r="E17" s="968"/>
      <c r="F17" s="968"/>
      <c r="G17" s="968"/>
      <c r="H17" s="968"/>
      <c r="I17" s="968"/>
      <c r="J17" s="968"/>
      <c r="K17" s="968"/>
      <c r="L17" s="968"/>
      <c r="M17" s="969"/>
      <c r="N17" s="970"/>
      <c r="O17" s="970"/>
      <c r="P17" s="953" t="s">
        <v>419</v>
      </c>
      <c r="Q17" s="953"/>
      <c r="R17" s="953"/>
      <c r="S17" s="953"/>
      <c r="T17" s="953"/>
      <c r="U17" s="953"/>
      <c r="V17" s="953"/>
      <c r="W17" s="953"/>
      <c r="X17" s="953"/>
      <c r="Y17" s="988"/>
      <c r="Z17" s="989"/>
      <c r="AA17" s="989"/>
      <c r="AB17" s="989"/>
      <c r="AC17" s="990"/>
      <c r="AD17" s="641"/>
    </row>
    <row r="18" spans="1:30" s="364" customFormat="1" ht="27" customHeight="1">
      <c r="A18" s="965" t="s">
        <v>227</v>
      </c>
      <c r="B18" s="966"/>
      <c r="C18" s="967"/>
      <c r="D18" s="968"/>
      <c r="E18" s="968"/>
      <c r="F18" s="968"/>
      <c r="G18" s="968"/>
      <c r="H18" s="968"/>
      <c r="I18" s="968"/>
      <c r="J18" s="968"/>
      <c r="K18" s="968"/>
      <c r="L18" s="968"/>
      <c r="M18" s="969"/>
      <c r="N18" s="970"/>
      <c r="O18" s="970"/>
      <c r="P18" s="953" t="s">
        <v>420</v>
      </c>
      <c r="Q18" s="953"/>
      <c r="R18" s="953"/>
      <c r="S18" s="953"/>
      <c r="T18" s="953"/>
      <c r="U18" s="953"/>
      <c r="V18" s="953"/>
      <c r="W18" s="953"/>
      <c r="X18" s="953"/>
      <c r="Y18" s="991"/>
      <c r="Z18" s="992"/>
      <c r="AA18" s="992"/>
      <c r="AB18" s="992"/>
      <c r="AC18" s="993"/>
      <c r="AD18" s="647"/>
    </row>
    <row r="19" spans="1:30" s="364" customFormat="1" ht="27" customHeight="1">
      <c r="A19" s="985" t="s">
        <v>421</v>
      </c>
      <c r="B19" s="761"/>
      <c r="C19" s="762"/>
      <c r="D19" s="870"/>
      <c r="E19" s="769"/>
      <c r="F19" s="769"/>
      <c r="G19" s="769"/>
      <c r="H19" s="769"/>
      <c r="I19" s="769"/>
      <c r="J19" s="769"/>
      <c r="K19" s="769"/>
      <c r="L19" s="769"/>
      <c r="M19" s="769"/>
      <c r="N19" s="769"/>
      <c r="O19" s="884"/>
      <c r="P19" s="953" t="s">
        <v>422</v>
      </c>
      <c r="Q19" s="953"/>
      <c r="R19" s="953"/>
      <c r="S19" s="953"/>
      <c r="T19" s="953"/>
      <c r="U19" s="953"/>
      <c r="V19" s="953"/>
      <c r="W19" s="953"/>
      <c r="X19" s="953"/>
      <c r="Y19" s="954" t="s">
        <v>423</v>
      </c>
      <c r="Z19" s="955"/>
      <c r="AA19" s="955"/>
      <c r="AB19" s="955"/>
      <c r="AC19" s="956"/>
      <c r="AD19" s="647"/>
    </row>
    <row r="20" spans="1:30" s="364" customFormat="1" ht="40.5" customHeight="1" thickBot="1">
      <c r="A20" s="960" t="s">
        <v>424</v>
      </c>
      <c r="B20" s="961"/>
      <c r="C20" s="962"/>
      <c r="D20" s="923"/>
      <c r="E20" s="924"/>
      <c r="F20" s="924"/>
      <c r="G20" s="924"/>
      <c r="H20" s="924"/>
      <c r="I20" s="924"/>
      <c r="J20" s="924"/>
      <c r="K20" s="924"/>
      <c r="L20" s="924"/>
      <c r="M20" s="924"/>
      <c r="N20" s="924"/>
      <c r="O20" s="963"/>
      <c r="P20" s="964" t="s">
        <v>425</v>
      </c>
      <c r="Q20" s="964"/>
      <c r="R20" s="964"/>
      <c r="S20" s="964"/>
      <c r="T20" s="964"/>
      <c r="U20" s="964"/>
      <c r="V20" s="964"/>
      <c r="W20" s="964"/>
      <c r="X20" s="964"/>
      <c r="Y20" s="957"/>
      <c r="Z20" s="958"/>
      <c r="AA20" s="958"/>
      <c r="AB20" s="958"/>
      <c r="AC20" s="959"/>
      <c r="AD20" s="647"/>
    </row>
    <row r="21" spans="1:30" s="364" customFormat="1" ht="27" customHeight="1" thickTop="1">
      <c r="A21" s="971" t="s">
        <v>426</v>
      </c>
      <c r="B21" s="974" t="s">
        <v>427</v>
      </c>
      <c r="C21" s="975"/>
      <c r="D21" s="949"/>
      <c r="E21" s="878"/>
      <c r="F21" s="878"/>
      <c r="G21" s="878"/>
      <c r="H21" s="878"/>
      <c r="I21" s="878"/>
      <c r="J21" s="878"/>
      <c r="K21" s="878"/>
      <c r="L21" s="878"/>
      <c r="M21" s="878"/>
      <c r="N21" s="878"/>
      <c r="O21" s="878"/>
      <c r="P21" s="422" t="s">
        <v>197</v>
      </c>
      <c r="Q21" s="950"/>
      <c r="R21" s="951"/>
      <c r="S21" s="951"/>
      <c r="T21" s="951"/>
      <c r="U21" s="951"/>
      <c r="V21" s="951"/>
      <c r="W21" s="951"/>
      <c r="X21" s="951"/>
      <c r="Y21" s="951"/>
      <c r="Z21" s="951"/>
      <c r="AA21" s="951"/>
      <c r="AB21" s="951"/>
      <c r="AC21" s="402" t="s">
        <v>435</v>
      </c>
      <c r="AD21" s="642" t="s">
        <v>242</v>
      </c>
    </row>
    <row r="22" spans="1:30" s="364" customFormat="1" ht="27" customHeight="1">
      <c r="A22" s="972"/>
      <c r="B22" s="976" t="s">
        <v>428</v>
      </c>
      <c r="C22" s="977"/>
      <c r="D22" s="372"/>
      <c r="E22" s="979" t="s">
        <v>429</v>
      </c>
      <c r="F22" s="979"/>
      <c r="G22" s="979"/>
      <c r="H22" s="980"/>
      <c r="I22" s="980"/>
      <c r="J22" s="980"/>
      <c r="K22" s="980"/>
      <c r="L22" s="980"/>
      <c r="M22" s="980"/>
      <c r="N22" s="980"/>
      <c r="O22" s="980"/>
      <c r="P22" s="980"/>
      <c r="Q22" s="980"/>
      <c r="R22" s="980"/>
      <c r="S22" s="980"/>
      <c r="T22" s="980"/>
      <c r="U22" s="980"/>
      <c r="V22" s="980"/>
      <c r="W22" s="980"/>
      <c r="X22" s="980"/>
      <c r="Y22" s="980"/>
      <c r="Z22" s="980"/>
      <c r="AA22" s="980"/>
      <c r="AB22" s="980"/>
      <c r="AC22" s="401"/>
      <c r="AD22" s="647"/>
    </row>
    <row r="23" spans="1:30" s="364" customFormat="1" ht="27" customHeight="1">
      <c r="A23" s="972"/>
      <c r="B23" s="978"/>
      <c r="C23" s="967"/>
      <c r="D23" s="372"/>
      <c r="E23" s="979" t="s">
        <v>430</v>
      </c>
      <c r="F23" s="979"/>
      <c r="G23" s="979"/>
      <c r="H23" s="981"/>
      <c r="I23" s="981"/>
      <c r="J23" s="981"/>
      <c r="K23" s="981"/>
      <c r="L23" s="981"/>
      <c r="M23" s="981"/>
      <c r="N23" s="981"/>
      <c r="O23" s="981"/>
      <c r="P23" s="981"/>
      <c r="Q23" s="981"/>
      <c r="R23" s="981"/>
      <c r="S23" s="981"/>
      <c r="T23" s="981"/>
      <c r="U23" s="981"/>
      <c r="V23" s="981"/>
      <c r="W23" s="981"/>
      <c r="X23" s="981"/>
      <c r="Y23" s="981"/>
      <c r="Z23" s="981"/>
      <c r="AA23" s="981"/>
      <c r="AB23" s="981"/>
      <c r="AC23" s="401"/>
      <c r="AD23" s="642" t="s">
        <v>242</v>
      </c>
    </row>
    <row r="24" spans="1:30" s="364" customFormat="1" ht="39.75" customHeight="1" thickBot="1">
      <c r="A24" s="973"/>
      <c r="B24" s="811" t="s">
        <v>431</v>
      </c>
      <c r="C24" s="812"/>
      <c r="D24" s="982"/>
      <c r="E24" s="983"/>
      <c r="F24" s="983"/>
      <c r="G24" s="983"/>
      <c r="H24" s="983"/>
      <c r="I24" s="983"/>
      <c r="J24" s="983"/>
      <c r="K24" s="983"/>
      <c r="L24" s="983"/>
      <c r="M24" s="983"/>
      <c r="N24" s="983"/>
      <c r="O24" s="983"/>
      <c r="P24" s="983"/>
      <c r="Q24" s="983"/>
      <c r="R24" s="983"/>
      <c r="S24" s="983"/>
      <c r="T24" s="983"/>
      <c r="U24" s="983"/>
      <c r="V24" s="983"/>
      <c r="W24" s="983"/>
      <c r="X24" s="983"/>
      <c r="Y24" s="983"/>
      <c r="Z24" s="983"/>
      <c r="AA24" s="983"/>
      <c r="AB24" s="983"/>
      <c r="AC24" s="984"/>
      <c r="AD24" s="642" t="s">
        <v>242</v>
      </c>
    </row>
    <row r="25" spans="1:30" s="364" customFormat="1" ht="15" customHeight="1" thickTop="1">
      <c r="A25" s="790" t="s">
        <v>235</v>
      </c>
      <c r="B25" s="791"/>
      <c r="C25" s="791"/>
      <c r="D25" s="791"/>
      <c r="E25" s="791"/>
      <c r="F25" s="791"/>
      <c r="G25" s="791"/>
      <c r="H25" s="791"/>
      <c r="I25" s="791"/>
      <c r="J25" s="791"/>
      <c r="K25" s="791"/>
      <c r="L25" s="791"/>
      <c r="M25" s="791"/>
      <c r="N25" s="791"/>
      <c r="O25" s="791"/>
      <c r="P25" s="791"/>
      <c r="Q25" s="791"/>
      <c r="R25" s="791"/>
      <c r="S25" s="791"/>
      <c r="T25" s="791"/>
      <c r="U25" s="791"/>
      <c r="V25" s="791"/>
      <c r="W25" s="791"/>
      <c r="X25" s="791"/>
      <c r="Y25" s="791"/>
      <c r="Z25" s="791"/>
      <c r="AA25" s="791"/>
      <c r="AB25" s="791"/>
      <c r="AC25" s="792"/>
      <c r="AD25" s="642"/>
    </row>
    <row r="26" spans="1:30" s="364" customFormat="1" ht="113.25" customHeight="1" thickBot="1">
      <c r="A26" s="793"/>
      <c r="B26" s="794"/>
      <c r="C26" s="794"/>
      <c r="D26" s="794"/>
      <c r="E26" s="794"/>
      <c r="F26" s="794"/>
      <c r="G26" s="794"/>
      <c r="H26" s="794"/>
      <c r="I26" s="794"/>
      <c r="J26" s="794"/>
      <c r="K26" s="794"/>
      <c r="L26" s="794"/>
      <c r="M26" s="794"/>
      <c r="N26" s="794"/>
      <c r="O26" s="794"/>
      <c r="P26" s="794"/>
      <c r="Q26" s="794"/>
      <c r="R26" s="794"/>
      <c r="S26" s="794"/>
      <c r="T26" s="794"/>
      <c r="U26" s="794"/>
      <c r="V26" s="794"/>
      <c r="W26" s="794"/>
      <c r="X26" s="794"/>
      <c r="Y26" s="794"/>
      <c r="Z26" s="794"/>
      <c r="AA26" s="794"/>
      <c r="AB26" s="794"/>
      <c r="AC26" s="795"/>
      <c r="AD26" s="648"/>
    </row>
    <row r="27" spans="1:30" s="364" customFormat="1">
      <c r="A27" s="796" t="s">
        <v>432</v>
      </c>
      <c r="B27" s="796"/>
      <c r="C27" s="796"/>
      <c r="D27" s="796"/>
      <c r="E27" s="796"/>
      <c r="F27" s="796"/>
      <c r="G27" s="796"/>
      <c r="H27" s="796"/>
      <c r="I27" s="796"/>
      <c r="J27" s="796"/>
      <c r="K27" s="796"/>
      <c r="L27" s="796"/>
      <c r="M27" s="796"/>
      <c r="N27" s="796"/>
      <c r="O27" s="796"/>
      <c r="P27" s="796"/>
      <c r="Q27" s="796"/>
      <c r="R27" s="796"/>
      <c r="S27" s="796"/>
      <c r="T27" s="796"/>
      <c r="U27" s="796"/>
      <c r="V27" s="796"/>
      <c r="W27" s="796"/>
      <c r="X27" s="796"/>
      <c r="Y27" s="796"/>
      <c r="Z27" s="796"/>
      <c r="AA27" s="796"/>
      <c r="AB27" s="796"/>
      <c r="AC27" s="796"/>
      <c r="AD27" s="391"/>
    </row>
    <row r="28" spans="1:30" s="364" customFormat="1" ht="13.5" customHeight="1">
      <c r="A28" s="772" t="s">
        <v>239</v>
      </c>
      <c r="B28" s="772"/>
      <c r="C28" s="772"/>
      <c r="D28" s="772"/>
      <c r="E28" s="772"/>
      <c r="F28" s="772"/>
      <c r="G28" s="772"/>
      <c r="H28" s="772"/>
      <c r="I28" s="772"/>
      <c r="J28" s="772"/>
      <c r="K28" s="772"/>
      <c r="L28" s="772"/>
      <c r="M28" s="772"/>
      <c r="N28" s="772"/>
      <c r="O28" s="772"/>
      <c r="P28" s="772"/>
      <c r="Q28" s="772"/>
      <c r="R28" s="772"/>
      <c r="S28" s="772"/>
      <c r="T28" s="772"/>
      <c r="U28" s="772"/>
      <c r="V28" s="772"/>
      <c r="W28" s="772"/>
      <c r="X28" s="772"/>
      <c r="Y28" s="772"/>
      <c r="Z28" s="772"/>
      <c r="AA28" s="772"/>
      <c r="AB28" s="772"/>
      <c r="AC28" s="772"/>
      <c r="AD28" s="391"/>
    </row>
    <row r="29" spans="1:30" s="364" customFormat="1">
      <c r="A29" s="773" t="s">
        <v>240</v>
      </c>
      <c r="B29" s="773"/>
      <c r="C29" s="773"/>
      <c r="D29" s="773"/>
      <c r="E29" s="773"/>
      <c r="F29" s="773"/>
      <c r="G29" s="773"/>
      <c r="H29" s="773"/>
      <c r="I29" s="773"/>
      <c r="J29" s="773"/>
      <c r="K29" s="773"/>
      <c r="L29" s="773"/>
      <c r="M29" s="773"/>
      <c r="N29" s="773"/>
      <c r="O29" s="773"/>
      <c r="P29" s="773"/>
      <c r="Q29" s="773"/>
      <c r="R29" s="773"/>
      <c r="S29" s="773"/>
      <c r="T29" s="773"/>
      <c r="U29" s="773"/>
      <c r="V29" s="773"/>
      <c r="W29" s="773"/>
      <c r="X29" s="773"/>
      <c r="Y29" s="773"/>
      <c r="Z29" s="773"/>
      <c r="AA29" s="773"/>
      <c r="AB29" s="773"/>
      <c r="AC29" s="773"/>
      <c r="AD29" s="367"/>
    </row>
  </sheetData>
  <mergeCells count="92">
    <mergeCell ref="A2:AC2"/>
    <mergeCell ref="Z4:AB4"/>
    <mergeCell ref="A5:C5"/>
    <mergeCell ref="D5:AC5"/>
    <mergeCell ref="A6:C6"/>
    <mergeCell ref="D6:N6"/>
    <mergeCell ref="O6:T6"/>
    <mergeCell ref="U6:AC6"/>
    <mergeCell ref="Y11:AC12"/>
    <mergeCell ref="D12:F12"/>
    <mergeCell ref="P7:P8"/>
    <mergeCell ref="Q7:R8"/>
    <mergeCell ref="S7:AC8"/>
    <mergeCell ref="D9:F9"/>
    <mergeCell ref="G9:K9"/>
    <mergeCell ref="L9:N9"/>
    <mergeCell ref="O9:R9"/>
    <mergeCell ref="S9:T9"/>
    <mergeCell ref="U9:W9"/>
    <mergeCell ref="X9:AA9"/>
    <mergeCell ref="AB9:AC9"/>
    <mergeCell ref="A10:P10"/>
    <mergeCell ref="Q10:AC10"/>
    <mergeCell ref="P17:X17"/>
    <mergeCell ref="A7:C9"/>
    <mergeCell ref="G12:I12"/>
    <mergeCell ref="J12:L12"/>
    <mergeCell ref="M12:O12"/>
    <mergeCell ref="A13:C13"/>
    <mergeCell ref="D13:F13"/>
    <mergeCell ref="G13:I13"/>
    <mergeCell ref="J13:L13"/>
    <mergeCell ref="M13:O13"/>
    <mergeCell ref="A11:C12"/>
    <mergeCell ref="D11:O11"/>
    <mergeCell ref="P11:X12"/>
    <mergeCell ref="P15:X15"/>
    <mergeCell ref="P16:X16"/>
    <mergeCell ref="P13:X13"/>
    <mergeCell ref="Y13:AC18"/>
    <mergeCell ref="A14:C14"/>
    <mergeCell ref="D14:F14"/>
    <mergeCell ref="G14:I14"/>
    <mergeCell ref="J14:L14"/>
    <mergeCell ref="M14:O14"/>
    <mergeCell ref="P14:X14"/>
    <mergeCell ref="A15:C15"/>
    <mergeCell ref="D15:F15"/>
    <mergeCell ref="A16:C16"/>
    <mergeCell ref="D16:F16"/>
    <mergeCell ref="G16:I16"/>
    <mergeCell ref="J16:L16"/>
    <mergeCell ref="D17:F17"/>
    <mergeCell ref="G17:I17"/>
    <mergeCell ref="J17:L17"/>
    <mergeCell ref="M17:O17"/>
    <mergeCell ref="G15:I15"/>
    <mergeCell ref="J15:L15"/>
    <mergeCell ref="M15:O15"/>
    <mergeCell ref="M16:O16"/>
    <mergeCell ref="A26:AC26"/>
    <mergeCell ref="A27:AC27"/>
    <mergeCell ref="A28:AC28"/>
    <mergeCell ref="A29:AC29"/>
    <mergeCell ref="D7:O8"/>
    <mergeCell ref="A21:A24"/>
    <mergeCell ref="B21:C21"/>
    <mergeCell ref="B22:C23"/>
    <mergeCell ref="E22:G22"/>
    <mergeCell ref="H22:AB22"/>
    <mergeCell ref="E23:G23"/>
    <mergeCell ref="H23:AB23"/>
    <mergeCell ref="B24:C24"/>
    <mergeCell ref="D24:AC24"/>
    <mergeCell ref="A19:C19"/>
    <mergeCell ref="D19:O19"/>
    <mergeCell ref="D21:O21"/>
    <mergeCell ref="Q21:AB21"/>
    <mergeCell ref="AD7:AD8"/>
    <mergeCell ref="A25:AC25"/>
    <mergeCell ref="P19:X19"/>
    <mergeCell ref="Y19:AC20"/>
    <mergeCell ref="A20:C20"/>
    <mergeCell ref="D20:O20"/>
    <mergeCell ref="P20:X20"/>
    <mergeCell ref="A18:C18"/>
    <mergeCell ref="D18:F18"/>
    <mergeCell ref="G18:I18"/>
    <mergeCell ref="J18:L18"/>
    <mergeCell ref="M18:O18"/>
    <mergeCell ref="P18:X18"/>
    <mergeCell ref="A17:C17"/>
  </mergeCells>
  <phoneticPr fontId="1"/>
  <pageMargins left="0.7" right="0.7" top="0.75" bottom="0.75" header="0.3" footer="0.3"/>
  <pageSetup paperSize="9" scale="99" orientation="portrait" verticalDpi="0" r:id="rId1"/>
  <colBreaks count="1" manualBreakCount="1">
    <brk id="29" max="1048575" man="1"/>
  </colBreaks>
  <drawing r:id="rId2"/>
  <legacyDrawing r:id="rId3"/>
  <extLst>
    <ext xmlns:x14="http://schemas.microsoft.com/office/spreadsheetml/2009/9/main" uri="{CCE6A557-97BC-4b89-ADB6-D9C93CAAB3DF}">
      <x14:dataValidations xmlns:xm="http://schemas.microsoft.com/office/excel/2006/main" count="7">
        <x14:dataValidation type="list" allowBlank="1" showInputMessage="1" showErrorMessage="1">
          <x14:formula1>
            <xm:f>選択リスト!$C$3:$C$10</xm:f>
          </x14:formula1>
          <xm:sqref>Q7:R8</xm:sqref>
        </x14:dataValidation>
        <x14:dataValidation type="list" allowBlank="1" showInputMessage="1" showErrorMessage="1">
          <x14:formula1>
            <xm:f>選択リスト!$T$3:$T$5</xm:f>
          </x14:formula1>
          <xm:sqref>Q10:AC10</xm:sqref>
        </x14:dataValidation>
        <x14:dataValidation type="list" allowBlank="1" showInputMessage="1" showErrorMessage="1">
          <x14:formula1>
            <xm:f>選択リスト!$G$3:$G$6</xm:f>
          </x14:formula1>
          <xm:sqref>D21:O21</xm:sqref>
        </x14:dataValidation>
        <x14:dataValidation type="list" allowBlank="1" showInputMessage="1" showErrorMessage="1">
          <x14:formula1>
            <xm:f>選択リスト!$H$3:$H$6</xm:f>
          </x14:formula1>
          <xm:sqref>H23:AB23</xm:sqref>
        </x14:dataValidation>
        <x14:dataValidation type="list" allowBlank="1" showInputMessage="1" showErrorMessage="1">
          <x14:formula1>
            <xm:f>選択リスト!$I$3:$I$6</xm:f>
          </x14:formula1>
          <xm:sqref>D24:AC24</xm:sqref>
        </x14:dataValidation>
        <x14:dataValidation type="list" allowBlank="1" showInputMessage="1" showErrorMessage="1">
          <x14:formula1>
            <xm:f>選択リスト!$D$3:$D$7</xm:f>
          </x14:formula1>
          <xm:sqref>G9:K9</xm:sqref>
        </x14:dataValidation>
        <x14:dataValidation type="list" allowBlank="1" showInputMessage="1" showErrorMessage="1">
          <x14:formula1>
            <xm:f>選択リスト!$Y$3:$Y$5</xm:f>
          </x14:formula1>
          <xm:sqref>D15:L15</xm:sqref>
        </x14:dataValidation>
      </x14:dataValidations>
    </ext>
  </extLs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CCFFCC"/>
  </sheetPr>
  <dimension ref="A1:AD29"/>
  <sheetViews>
    <sheetView zoomScaleNormal="100" workbookViewId="0">
      <selection activeCell="G9" sqref="G9:K9"/>
    </sheetView>
  </sheetViews>
  <sheetFormatPr defaultRowHeight="13.5"/>
  <cols>
    <col min="1" max="1" width="2.875" customWidth="1"/>
    <col min="2" max="2" width="1.875" customWidth="1"/>
    <col min="3" max="3" width="17.625" customWidth="1"/>
    <col min="4" max="24" width="2.625" customWidth="1"/>
    <col min="25" max="29" width="2.375" customWidth="1"/>
    <col min="30" max="30" width="50.625" style="418" customWidth="1"/>
    <col min="257" max="257" width="2.875" customWidth="1"/>
    <col min="258" max="258" width="1.875" customWidth="1"/>
    <col min="259" max="259" width="17.625" customWidth="1"/>
    <col min="260" max="280" width="2.625" customWidth="1"/>
    <col min="281" max="285" width="2.375" customWidth="1"/>
    <col min="286" max="286" width="50.625" customWidth="1"/>
    <col min="513" max="513" width="2.875" customWidth="1"/>
    <col min="514" max="514" width="1.875" customWidth="1"/>
    <col min="515" max="515" width="17.625" customWidth="1"/>
    <col min="516" max="536" width="2.625" customWidth="1"/>
    <col min="537" max="541" width="2.375" customWidth="1"/>
    <col min="542" max="542" width="50.625" customWidth="1"/>
    <col min="769" max="769" width="2.875" customWidth="1"/>
    <col min="770" max="770" width="1.875" customWidth="1"/>
    <col min="771" max="771" width="17.625" customWidth="1"/>
    <col min="772" max="792" width="2.625" customWidth="1"/>
    <col min="793" max="797" width="2.375" customWidth="1"/>
    <col min="798" max="798" width="50.625" customWidth="1"/>
    <col min="1025" max="1025" width="2.875" customWidth="1"/>
    <col min="1026" max="1026" width="1.875" customWidth="1"/>
    <col min="1027" max="1027" width="17.625" customWidth="1"/>
    <col min="1028" max="1048" width="2.625" customWidth="1"/>
    <col min="1049" max="1053" width="2.375" customWidth="1"/>
    <col min="1054" max="1054" width="50.625" customWidth="1"/>
    <col min="1281" max="1281" width="2.875" customWidth="1"/>
    <col min="1282" max="1282" width="1.875" customWidth="1"/>
    <col min="1283" max="1283" width="17.625" customWidth="1"/>
    <col min="1284" max="1304" width="2.625" customWidth="1"/>
    <col min="1305" max="1309" width="2.375" customWidth="1"/>
    <col min="1310" max="1310" width="50.625" customWidth="1"/>
    <col min="1537" max="1537" width="2.875" customWidth="1"/>
    <col min="1538" max="1538" width="1.875" customWidth="1"/>
    <col min="1539" max="1539" width="17.625" customWidth="1"/>
    <col min="1540" max="1560" width="2.625" customWidth="1"/>
    <col min="1561" max="1565" width="2.375" customWidth="1"/>
    <col min="1566" max="1566" width="50.625" customWidth="1"/>
    <col min="1793" max="1793" width="2.875" customWidth="1"/>
    <col min="1794" max="1794" width="1.875" customWidth="1"/>
    <col min="1795" max="1795" width="17.625" customWidth="1"/>
    <col min="1796" max="1816" width="2.625" customWidth="1"/>
    <col min="1817" max="1821" width="2.375" customWidth="1"/>
    <col min="1822" max="1822" width="50.625" customWidth="1"/>
    <col min="2049" max="2049" width="2.875" customWidth="1"/>
    <col min="2050" max="2050" width="1.875" customWidth="1"/>
    <col min="2051" max="2051" width="17.625" customWidth="1"/>
    <col min="2052" max="2072" width="2.625" customWidth="1"/>
    <col min="2073" max="2077" width="2.375" customWidth="1"/>
    <col min="2078" max="2078" width="50.625" customWidth="1"/>
    <col min="2305" max="2305" width="2.875" customWidth="1"/>
    <col min="2306" max="2306" width="1.875" customWidth="1"/>
    <col min="2307" max="2307" width="17.625" customWidth="1"/>
    <col min="2308" max="2328" width="2.625" customWidth="1"/>
    <col min="2329" max="2333" width="2.375" customWidth="1"/>
    <col min="2334" max="2334" width="50.625" customWidth="1"/>
    <col min="2561" max="2561" width="2.875" customWidth="1"/>
    <col min="2562" max="2562" width="1.875" customWidth="1"/>
    <col min="2563" max="2563" width="17.625" customWidth="1"/>
    <col min="2564" max="2584" width="2.625" customWidth="1"/>
    <col min="2585" max="2589" width="2.375" customWidth="1"/>
    <col min="2590" max="2590" width="50.625" customWidth="1"/>
    <col min="2817" max="2817" width="2.875" customWidth="1"/>
    <col min="2818" max="2818" width="1.875" customWidth="1"/>
    <col min="2819" max="2819" width="17.625" customWidth="1"/>
    <col min="2820" max="2840" width="2.625" customWidth="1"/>
    <col min="2841" max="2845" width="2.375" customWidth="1"/>
    <col min="2846" max="2846" width="50.625" customWidth="1"/>
    <col min="3073" max="3073" width="2.875" customWidth="1"/>
    <col min="3074" max="3074" width="1.875" customWidth="1"/>
    <col min="3075" max="3075" width="17.625" customWidth="1"/>
    <col min="3076" max="3096" width="2.625" customWidth="1"/>
    <col min="3097" max="3101" width="2.375" customWidth="1"/>
    <col min="3102" max="3102" width="50.625" customWidth="1"/>
    <col min="3329" max="3329" width="2.875" customWidth="1"/>
    <col min="3330" max="3330" width="1.875" customWidth="1"/>
    <col min="3331" max="3331" width="17.625" customWidth="1"/>
    <col min="3332" max="3352" width="2.625" customWidth="1"/>
    <col min="3353" max="3357" width="2.375" customWidth="1"/>
    <col min="3358" max="3358" width="50.625" customWidth="1"/>
    <col min="3585" max="3585" width="2.875" customWidth="1"/>
    <col min="3586" max="3586" width="1.875" customWidth="1"/>
    <col min="3587" max="3587" width="17.625" customWidth="1"/>
    <col min="3588" max="3608" width="2.625" customWidth="1"/>
    <col min="3609" max="3613" width="2.375" customWidth="1"/>
    <col min="3614" max="3614" width="50.625" customWidth="1"/>
    <col min="3841" max="3841" width="2.875" customWidth="1"/>
    <col min="3842" max="3842" width="1.875" customWidth="1"/>
    <col min="3843" max="3843" width="17.625" customWidth="1"/>
    <col min="3844" max="3864" width="2.625" customWidth="1"/>
    <col min="3865" max="3869" width="2.375" customWidth="1"/>
    <col min="3870" max="3870" width="50.625" customWidth="1"/>
    <col min="4097" max="4097" width="2.875" customWidth="1"/>
    <col min="4098" max="4098" width="1.875" customWidth="1"/>
    <col min="4099" max="4099" width="17.625" customWidth="1"/>
    <col min="4100" max="4120" width="2.625" customWidth="1"/>
    <col min="4121" max="4125" width="2.375" customWidth="1"/>
    <col min="4126" max="4126" width="50.625" customWidth="1"/>
    <col min="4353" max="4353" width="2.875" customWidth="1"/>
    <col min="4354" max="4354" width="1.875" customWidth="1"/>
    <col min="4355" max="4355" width="17.625" customWidth="1"/>
    <col min="4356" max="4376" width="2.625" customWidth="1"/>
    <col min="4377" max="4381" width="2.375" customWidth="1"/>
    <col min="4382" max="4382" width="50.625" customWidth="1"/>
    <col min="4609" max="4609" width="2.875" customWidth="1"/>
    <col min="4610" max="4610" width="1.875" customWidth="1"/>
    <col min="4611" max="4611" width="17.625" customWidth="1"/>
    <col min="4612" max="4632" width="2.625" customWidth="1"/>
    <col min="4633" max="4637" width="2.375" customWidth="1"/>
    <col min="4638" max="4638" width="50.625" customWidth="1"/>
    <col min="4865" max="4865" width="2.875" customWidth="1"/>
    <col min="4866" max="4866" width="1.875" customWidth="1"/>
    <col min="4867" max="4867" width="17.625" customWidth="1"/>
    <col min="4868" max="4888" width="2.625" customWidth="1"/>
    <col min="4889" max="4893" width="2.375" customWidth="1"/>
    <col min="4894" max="4894" width="50.625" customWidth="1"/>
    <col min="5121" max="5121" width="2.875" customWidth="1"/>
    <col min="5122" max="5122" width="1.875" customWidth="1"/>
    <col min="5123" max="5123" width="17.625" customWidth="1"/>
    <col min="5124" max="5144" width="2.625" customWidth="1"/>
    <col min="5145" max="5149" width="2.375" customWidth="1"/>
    <col min="5150" max="5150" width="50.625" customWidth="1"/>
    <col min="5377" max="5377" width="2.875" customWidth="1"/>
    <col min="5378" max="5378" width="1.875" customWidth="1"/>
    <col min="5379" max="5379" width="17.625" customWidth="1"/>
    <col min="5380" max="5400" width="2.625" customWidth="1"/>
    <col min="5401" max="5405" width="2.375" customWidth="1"/>
    <col min="5406" max="5406" width="50.625" customWidth="1"/>
    <col min="5633" max="5633" width="2.875" customWidth="1"/>
    <col min="5634" max="5634" width="1.875" customWidth="1"/>
    <col min="5635" max="5635" width="17.625" customWidth="1"/>
    <col min="5636" max="5656" width="2.625" customWidth="1"/>
    <col min="5657" max="5661" width="2.375" customWidth="1"/>
    <col min="5662" max="5662" width="50.625" customWidth="1"/>
    <col min="5889" max="5889" width="2.875" customWidth="1"/>
    <col min="5890" max="5890" width="1.875" customWidth="1"/>
    <col min="5891" max="5891" width="17.625" customWidth="1"/>
    <col min="5892" max="5912" width="2.625" customWidth="1"/>
    <col min="5913" max="5917" width="2.375" customWidth="1"/>
    <col min="5918" max="5918" width="50.625" customWidth="1"/>
    <col min="6145" max="6145" width="2.875" customWidth="1"/>
    <col min="6146" max="6146" width="1.875" customWidth="1"/>
    <col min="6147" max="6147" width="17.625" customWidth="1"/>
    <col min="6148" max="6168" width="2.625" customWidth="1"/>
    <col min="6169" max="6173" width="2.375" customWidth="1"/>
    <col min="6174" max="6174" width="50.625" customWidth="1"/>
    <col min="6401" max="6401" width="2.875" customWidth="1"/>
    <col min="6402" max="6402" width="1.875" customWidth="1"/>
    <col min="6403" max="6403" width="17.625" customWidth="1"/>
    <col min="6404" max="6424" width="2.625" customWidth="1"/>
    <col min="6425" max="6429" width="2.375" customWidth="1"/>
    <col min="6430" max="6430" width="50.625" customWidth="1"/>
    <col min="6657" max="6657" width="2.875" customWidth="1"/>
    <col min="6658" max="6658" width="1.875" customWidth="1"/>
    <col min="6659" max="6659" width="17.625" customWidth="1"/>
    <col min="6660" max="6680" width="2.625" customWidth="1"/>
    <col min="6681" max="6685" width="2.375" customWidth="1"/>
    <col min="6686" max="6686" width="50.625" customWidth="1"/>
    <col min="6913" max="6913" width="2.875" customWidth="1"/>
    <col min="6914" max="6914" width="1.875" customWidth="1"/>
    <col min="6915" max="6915" width="17.625" customWidth="1"/>
    <col min="6916" max="6936" width="2.625" customWidth="1"/>
    <col min="6937" max="6941" width="2.375" customWidth="1"/>
    <col min="6942" max="6942" width="50.625" customWidth="1"/>
    <col min="7169" max="7169" width="2.875" customWidth="1"/>
    <col min="7170" max="7170" width="1.875" customWidth="1"/>
    <col min="7171" max="7171" width="17.625" customWidth="1"/>
    <col min="7172" max="7192" width="2.625" customWidth="1"/>
    <col min="7193" max="7197" width="2.375" customWidth="1"/>
    <col min="7198" max="7198" width="50.625" customWidth="1"/>
    <col min="7425" max="7425" width="2.875" customWidth="1"/>
    <col min="7426" max="7426" width="1.875" customWidth="1"/>
    <col min="7427" max="7427" width="17.625" customWidth="1"/>
    <col min="7428" max="7448" width="2.625" customWidth="1"/>
    <col min="7449" max="7453" width="2.375" customWidth="1"/>
    <col min="7454" max="7454" width="50.625" customWidth="1"/>
    <col min="7681" max="7681" width="2.875" customWidth="1"/>
    <col min="7682" max="7682" width="1.875" customWidth="1"/>
    <col min="7683" max="7683" width="17.625" customWidth="1"/>
    <col min="7684" max="7704" width="2.625" customWidth="1"/>
    <col min="7705" max="7709" width="2.375" customWidth="1"/>
    <col min="7710" max="7710" width="50.625" customWidth="1"/>
    <col min="7937" max="7937" width="2.875" customWidth="1"/>
    <col min="7938" max="7938" width="1.875" customWidth="1"/>
    <col min="7939" max="7939" width="17.625" customWidth="1"/>
    <col min="7940" max="7960" width="2.625" customWidth="1"/>
    <col min="7961" max="7965" width="2.375" customWidth="1"/>
    <col min="7966" max="7966" width="50.625" customWidth="1"/>
    <col min="8193" max="8193" width="2.875" customWidth="1"/>
    <col min="8194" max="8194" width="1.875" customWidth="1"/>
    <col min="8195" max="8195" width="17.625" customWidth="1"/>
    <col min="8196" max="8216" width="2.625" customWidth="1"/>
    <col min="8217" max="8221" width="2.375" customWidth="1"/>
    <col min="8222" max="8222" width="50.625" customWidth="1"/>
    <col min="8449" max="8449" width="2.875" customWidth="1"/>
    <col min="8450" max="8450" width="1.875" customWidth="1"/>
    <col min="8451" max="8451" width="17.625" customWidth="1"/>
    <col min="8452" max="8472" width="2.625" customWidth="1"/>
    <col min="8473" max="8477" width="2.375" customWidth="1"/>
    <col min="8478" max="8478" width="50.625" customWidth="1"/>
    <col min="8705" max="8705" width="2.875" customWidth="1"/>
    <col min="8706" max="8706" width="1.875" customWidth="1"/>
    <col min="8707" max="8707" width="17.625" customWidth="1"/>
    <col min="8708" max="8728" width="2.625" customWidth="1"/>
    <col min="8729" max="8733" width="2.375" customWidth="1"/>
    <col min="8734" max="8734" width="50.625" customWidth="1"/>
    <col min="8961" max="8961" width="2.875" customWidth="1"/>
    <col min="8962" max="8962" width="1.875" customWidth="1"/>
    <col min="8963" max="8963" width="17.625" customWidth="1"/>
    <col min="8964" max="8984" width="2.625" customWidth="1"/>
    <col min="8985" max="8989" width="2.375" customWidth="1"/>
    <col min="8990" max="8990" width="50.625" customWidth="1"/>
    <col min="9217" max="9217" width="2.875" customWidth="1"/>
    <col min="9218" max="9218" width="1.875" customWidth="1"/>
    <col min="9219" max="9219" width="17.625" customWidth="1"/>
    <col min="9220" max="9240" width="2.625" customWidth="1"/>
    <col min="9241" max="9245" width="2.375" customWidth="1"/>
    <col min="9246" max="9246" width="50.625" customWidth="1"/>
    <col min="9473" max="9473" width="2.875" customWidth="1"/>
    <col min="9474" max="9474" width="1.875" customWidth="1"/>
    <col min="9475" max="9475" width="17.625" customWidth="1"/>
    <col min="9476" max="9496" width="2.625" customWidth="1"/>
    <col min="9497" max="9501" width="2.375" customWidth="1"/>
    <col min="9502" max="9502" width="50.625" customWidth="1"/>
    <col min="9729" max="9729" width="2.875" customWidth="1"/>
    <col min="9730" max="9730" width="1.875" customWidth="1"/>
    <col min="9731" max="9731" width="17.625" customWidth="1"/>
    <col min="9732" max="9752" width="2.625" customWidth="1"/>
    <col min="9753" max="9757" width="2.375" customWidth="1"/>
    <col min="9758" max="9758" width="50.625" customWidth="1"/>
    <col min="9985" max="9985" width="2.875" customWidth="1"/>
    <col min="9986" max="9986" width="1.875" customWidth="1"/>
    <col min="9987" max="9987" width="17.625" customWidth="1"/>
    <col min="9988" max="10008" width="2.625" customWidth="1"/>
    <col min="10009" max="10013" width="2.375" customWidth="1"/>
    <col min="10014" max="10014" width="50.625" customWidth="1"/>
    <col min="10241" max="10241" width="2.875" customWidth="1"/>
    <col min="10242" max="10242" width="1.875" customWidth="1"/>
    <col min="10243" max="10243" width="17.625" customWidth="1"/>
    <col min="10244" max="10264" width="2.625" customWidth="1"/>
    <col min="10265" max="10269" width="2.375" customWidth="1"/>
    <col min="10270" max="10270" width="50.625" customWidth="1"/>
    <col min="10497" max="10497" width="2.875" customWidth="1"/>
    <col min="10498" max="10498" width="1.875" customWidth="1"/>
    <col min="10499" max="10499" width="17.625" customWidth="1"/>
    <col min="10500" max="10520" width="2.625" customWidth="1"/>
    <col min="10521" max="10525" width="2.375" customWidth="1"/>
    <col min="10526" max="10526" width="50.625" customWidth="1"/>
    <col min="10753" max="10753" width="2.875" customWidth="1"/>
    <col min="10754" max="10754" width="1.875" customWidth="1"/>
    <col min="10755" max="10755" width="17.625" customWidth="1"/>
    <col min="10756" max="10776" width="2.625" customWidth="1"/>
    <col min="10777" max="10781" width="2.375" customWidth="1"/>
    <col min="10782" max="10782" width="50.625" customWidth="1"/>
    <col min="11009" max="11009" width="2.875" customWidth="1"/>
    <col min="11010" max="11010" width="1.875" customWidth="1"/>
    <col min="11011" max="11011" width="17.625" customWidth="1"/>
    <col min="11012" max="11032" width="2.625" customWidth="1"/>
    <col min="11033" max="11037" width="2.375" customWidth="1"/>
    <col min="11038" max="11038" width="50.625" customWidth="1"/>
    <col min="11265" max="11265" width="2.875" customWidth="1"/>
    <col min="11266" max="11266" width="1.875" customWidth="1"/>
    <col min="11267" max="11267" width="17.625" customWidth="1"/>
    <col min="11268" max="11288" width="2.625" customWidth="1"/>
    <col min="11289" max="11293" width="2.375" customWidth="1"/>
    <col min="11294" max="11294" width="50.625" customWidth="1"/>
    <col min="11521" max="11521" width="2.875" customWidth="1"/>
    <col min="11522" max="11522" width="1.875" customWidth="1"/>
    <col min="11523" max="11523" width="17.625" customWidth="1"/>
    <col min="11524" max="11544" width="2.625" customWidth="1"/>
    <col min="11545" max="11549" width="2.375" customWidth="1"/>
    <col min="11550" max="11550" width="50.625" customWidth="1"/>
    <col min="11777" max="11777" width="2.875" customWidth="1"/>
    <col min="11778" max="11778" width="1.875" customWidth="1"/>
    <col min="11779" max="11779" width="17.625" customWidth="1"/>
    <col min="11780" max="11800" width="2.625" customWidth="1"/>
    <col min="11801" max="11805" width="2.375" customWidth="1"/>
    <col min="11806" max="11806" width="50.625" customWidth="1"/>
    <col min="12033" max="12033" width="2.875" customWidth="1"/>
    <col min="12034" max="12034" width="1.875" customWidth="1"/>
    <col min="12035" max="12035" width="17.625" customWidth="1"/>
    <col min="12036" max="12056" width="2.625" customWidth="1"/>
    <col min="12057" max="12061" width="2.375" customWidth="1"/>
    <col min="12062" max="12062" width="50.625" customWidth="1"/>
    <col min="12289" max="12289" width="2.875" customWidth="1"/>
    <col min="12290" max="12290" width="1.875" customWidth="1"/>
    <col min="12291" max="12291" width="17.625" customWidth="1"/>
    <col min="12292" max="12312" width="2.625" customWidth="1"/>
    <col min="12313" max="12317" width="2.375" customWidth="1"/>
    <col min="12318" max="12318" width="50.625" customWidth="1"/>
    <col min="12545" max="12545" width="2.875" customWidth="1"/>
    <col min="12546" max="12546" width="1.875" customWidth="1"/>
    <col min="12547" max="12547" width="17.625" customWidth="1"/>
    <col min="12548" max="12568" width="2.625" customWidth="1"/>
    <col min="12569" max="12573" width="2.375" customWidth="1"/>
    <col min="12574" max="12574" width="50.625" customWidth="1"/>
    <col min="12801" max="12801" width="2.875" customWidth="1"/>
    <col min="12802" max="12802" width="1.875" customWidth="1"/>
    <col min="12803" max="12803" width="17.625" customWidth="1"/>
    <col min="12804" max="12824" width="2.625" customWidth="1"/>
    <col min="12825" max="12829" width="2.375" customWidth="1"/>
    <col min="12830" max="12830" width="50.625" customWidth="1"/>
    <col min="13057" max="13057" width="2.875" customWidth="1"/>
    <col min="13058" max="13058" width="1.875" customWidth="1"/>
    <col min="13059" max="13059" width="17.625" customWidth="1"/>
    <col min="13060" max="13080" width="2.625" customWidth="1"/>
    <col min="13081" max="13085" width="2.375" customWidth="1"/>
    <col min="13086" max="13086" width="50.625" customWidth="1"/>
    <col min="13313" max="13313" width="2.875" customWidth="1"/>
    <col min="13314" max="13314" width="1.875" customWidth="1"/>
    <col min="13315" max="13315" width="17.625" customWidth="1"/>
    <col min="13316" max="13336" width="2.625" customWidth="1"/>
    <col min="13337" max="13341" width="2.375" customWidth="1"/>
    <col min="13342" max="13342" width="50.625" customWidth="1"/>
    <col min="13569" max="13569" width="2.875" customWidth="1"/>
    <col min="13570" max="13570" width="1.875" customWidth="1"/>
    <col min="13571" max="13571" width="17.625" customWidth="1"/>
    <col min="13572" max="13592" width="2.625" customWidth="1"/>
    <col min="13593" max="13597" width="2.375" customWidth="1"/>
    <col min="13598" max="13598" width="50.625" customWidth="1"/>
    <col min="13825" max="13825" width="2.875" customWidth="1"/>
    <col min="13826" max="13826" width="1.875" customWidth="1"/>
    <col min="13827" max="13827" width="17.625" customWidth="1"/>
    <col min="13828" max="13848" width="2.625" customWidth="1"/>
    <col min="13849" max="13853" width="2.375" customWidth="1"/>
    <col min="13854" max="13854" width="50.625" customWidth="1"/>
    <col min="14081" max="14081" width="2.875" customWidth="1"/>
    <col min="14082" max="14082" width="1.875" customWidth="1"/>
    <col min="14083" max="14083" width="17.625" customWidth="1"/>
    <col min="14084" max="14104" width="2.625" customWidth="1"/>
    <col min="14105" max="14109" width="2.375" customWidth="1"/>
    <col min="14110" max="14110" width="50.625" customWidth="1"/>
    <col min="14337" max="14337" width="2.875" customWidth="1"/>
    <col min="14338" max="14338" width="1.875" customWidth="1"/>
    <col min="14339" max="14339" width="17.625" customWidth="1"/>
    <col min="14340" max="14360" width="2.625" customWidth="1"/>
    <col min="14361" max="14365" width="2.375" customWidth="1"/>
    <col min="14366" max="14366" width="50.625" customWidth="1"/>
    <col min="14593" max="14593" width="2.875" customWidth="1"/>
    <col min="14594" max="14594" width="1.875" customWidth="1"/>
    <col min="14595" max="14595" width="17.625" customWidth="1"/>
    <col min="14596" max="14616" width="2.625" customWidth="1"/>
    <col min="14617" max="14621" width="2.375" customWidth="1"/>
    <col min="14622" max="14622" width="50.625" customWidth="1"/>
    <col min="14849" max="14849" width="2.875" customWidth="1"/>
    <col min="14850" max="14850" width="1.875" customWidth="1"/>
    <col min="14851" max="14851" width="17.625" customWidth="1"/>
    <col min="14852" max="14872" width="2.625" customWidth="1"/>
    <col min="14873" max="14877" width="2.375" customWidth="1"/>
    <col min="14878" max="14878" width="50.625" customWidth="1"/>
    <col min="15105" max="15105" width="2.875" customWidth="1"/>
    <col min="15106" max="15106" width="1.875" customWidth="1"/>
    <col min="15107" max="15107" width="17.625" customWidth="1"/>
    <col min="15108" max="15128" width="2.625" customWidth="1"/>
    <col min="15129" max="15133" width="2.375" customWidth="1"/>
    <col min="15134" max="15134" width="50.625" customWidth="1"/>
    <col min="15361" max="15361" width="2.875" customWidth="1"/>
    <col min="15362" max="15362" width="1.875" customWidth="1"/>
    <col min="15363" max="15363" width="17.625" customWidth="1"/>
    <col min="15364" max="15384" width="2.625" customWidth="1"/>
    <col min="15385" max="15389" width="2.375" customWidth="1"/>
    <col min="15390" max="15390" width="50.625" customWidth="1"/>
    <col min="15617" max="15617" width="2.875" customWidth="1"/>
    <col min="15618" max="15618" width="1.875" customWidth="1"/>
    <col min="15619" max="15619" width="17.625" customWidth="1"/>
    <col min="15620" max="15640" width="2.625" customWidth="1"/>
    <col min="15641" max="15645" width="2.375" customWidth="1"/>
    <col min="15646" max="15646" width="50.625" customWidth="1"/>
    <col min="15873" max="15873" width="2.875" customWidth="1"/>
    <col min="15874" max="15874" width="1.875" customWidth="1"/>
    <col min="15875" max="15875" width="17.625" customWidth="1"/>
    <col min="15876" max="15896" width="2.625" customWidth="1"/>
    <col min="15897" max="15901" width="2.375" customWidth="1"/>
    <col min="15902" max="15902" width="50.625" customWidth="1"/>
    <col min="16129" max="16129" width="2.875" customWidth="1"/>
    <col min="16130" max="16130" width="1.875" customWidth="1"/>
    <col min="16131" max="16131" width="17.625" customWidth="1"/>
    <col min="16132" max="16152" width="2.625" customWidth="1"/>
    <col min="16153" max="16157" width="2.375" customWidth="1"/>
    <col min="16158" max="16158" width="50.625" customWidth="1"/>
  </cols>
  <sheetData>
    <row r="1" spans="1:30" s="364" customFormat="1" ht="21" customHeight="1">
      <c r="AC1" s="365" t="s">
        <v>400</v>
      </c>
      <c r="AD1" s="373"/>
    </row>
    <row r="2" spans="1:30" s="364" customFormat="1" ht="27" customHeight="1">
      <c r="A2" s="856" t="s">
        <v>763</v>
      </c>
      <c r="B2" s="856"/>
      <c r="C2" s="856"/>
      <c r="D2" s="856"/>
      <c r="E2" s="856"/>
      <c r="F2" s="856"/>
      <c r="G2" s="856"/>
      <c r="H2" s="856"/>
      <c r="I2" s="856"/>
      <c r="J2" s="856"/>
      <c r="K2" s="856"/>
      <c r="L2" s="856"/>
      <c r="M2" s="856"/>
      <c r="N2" s="856"/>
      <c r="O2" s="856"/>
      <c r="P2" s="856"/>
      <c r="Q2" s="856"/>
      <c r="R2" s="856"/>
      <c r="S2" s="856"/>
      <c r="T2" s="856"/>
      <c r="U2" s="856"/>
      <c r="V2" s="856"/>
      <c r="W2" s="856"/>
      <c r="X2" s="856"/>
      <c r="Y2" s="856"/>
      <c r="Z2" s="856"/>
      <c r="AA2" s="856"/>
      <c r="AB2" s="856"/>
      <c r="AC2" s="856"/>
      <c r="AD2" s="371"/>
    </row>
    <row r="3" spans="1:30" s="364" customFormat="1" ht="14.1" customHeight="1">
      <c r="AD3" s="367"/>
    </row>
    <row r="4" spans="1:30" s="364" customFormat="1" ht="20.100000000000001" customHeight="1" thickBot="1">
      <c r="A4" s="367"/>
      <c r="B4" s="367"/>
      <c r="C4" s="367"/>
      <c r="D4" s="367"/>
      <c r="E4" s="367"/>
      <c r="F4" s="367"/>
      <c r="G4" s="367"/>
      <c r="H4" s="367"/>
      <c r="I4" s="367"/>
      <c r="J4" s="367"/>
      <c r="K4" s="367"/>
      <c r="L4" s="367"/>
      <c r="M4" s="367"/>
      <c r="N4" s="367"/>
      <c r="O4" s="367"/>
      <c r="P4" s="367"/>
      <c r="Q4" s="367"/>
      <c r="R4" s="367"/>
      <c r="S4" s="367"/>
      <c r="T4" s="367"/>
      <c r="U4" s="367"/>
      <c r="V4" s="367"/>
      <c r="W4" s="367"/>
      <c r="X4" s="373"/>
      <c r="Y4" s="373"/>
      <c r="Z4" s="851"/>
      <c r="AA4" s="851"/>
      <c r="AB4" s="851"/>
      <c r="AC4" s="369"/>
      <c r="AD4" s="369"/>
    </row>
    <row r="5" spans="1:30" s="364" customFormat="1" ht="27" customHeight="1">
      <c r="A5" s="859" t="s">
        <v>199</v>
      </c>
      <c r="B5" s="860"/>
      <c r="C5" s="860"/>
      <c r="D5" s="861" t="str">
        <f>IF('調査票（水道水）'!D5="","",'調査票（水道水）'!D5)</f>
        <v/>
      </c>
      <c r="E5" s="862"/>
      <c r="F5" s="862"/>
      <c r="G5" s="862"/>
      <c r="H5" s="862"/>
      <c r="I5" s="862"/>
      <c r="J5" s="862"/>
      <c r="K5" s="862"/>
      <c r="L5" s="862"/>
      <c r="M5" s="862"/>
      <c r="N5" s="862"/>
      <c r="O5" s="862"/>
      <c r="P5" s="862"/>
      <c r="Q5" s="862"/>
      <c r="R5" s="862"/>
      <c r="S5" s="862"/>
      <c r="T5" s="862"/>
      <c r="U5" s="862"/>
      <c r="V5" s="862"/>
      <c r="W5" s="862"/>
      <c r="X5" s="862"/>
      <c r="Y5" s="862"/>
      <c r="Z5" s="862"/>
      <c r="AA5" s="862"/>
      <c r="AB5" s="862"/>
      <c r="AC5" s="863"/>
      <c r="AD5" s="630" t="s">
        <v>881</v>
      </c>
    </row>
    <row r="6" spans="1:30" s="364" customFormat="1" ht="27" customHeight="1">
      <c r="A6" s="1026" t="s">
        <v>200</v>
      </c>
      <c r="B6" s="1027"/>
      <c r="C6" s="1028"/>
      <c r="D6" s="867"/>
      <c r="E6" s="868"/>
      <c r="F6" s="868"/>
      <c r="G6" s="868"/>
      <c r="H6" s="868"/>
      <c r="I6" s="868"/>
      <c r="J6" s="868"/>
      <c r="K6" s="868"/>
      <c r="L6" s="868"/>
      <c r="M6" s="868"/>
      <c r="N6" s="869"/>
      <c r="O6" s="1029" t="s">
        <v>246</v>
      </c>
      <c r="P6" s="848"/>
      <c r="Q6" s="848"/>
      <c r="R6" s="848"/>
      <c r="S6" s="848"/>
      <c r="T6" s="849"/>
      <c r="U6" s="749"/>
      <c r="V6" s="751"/>
      <c r="W6" s="751"/>
      <c r="X6" s="751"/>
      <c r="Y6" s="751"/>
      <c r="Z6" s="751"/>
      <c r="AA6" s="751"/>
      <c r="AB6" s="751"/>
      <c r="AC6" s="890"/>
      <c r="AD6" s="641"/>
    </row>
    <row r="7" spans="1:30" s="364" customFormat="1" ht="13.5" customHeight="1">
      <c r="A7" s="995" t="s">
        <v>401</v>
      </c>
      <c r="B7" s="996"/>
      <c r="C7" s="997"/>
      <c r="D7" s="774"/>
      <c r="E7" s="775"/>
      <c r="F7" s="775"/>
      <c r="G7" s="775"/>
      <c r="H7" s="775"/>
      <c r="I7" s="775"/>
      <c r="J7" s="775"/>
      <c r="K7" s="775"/>
      <c r="L7" s="775"/>
      <c r="M7" s="775"/>
      <c r="N7" s="775"/>
      <c r="O7" s="775"/>
      <c r="P7" s="751" t="s">
        <v>197</v>
      </c>
      <c r="Q7" s="754"/>
      <c r="R7" s="754"/>
      <c r="S7" s="756" t="s">
        <v>198</v>
      </c>
      <c r="T7" s="756"/>
      <c r="U7" s="756"/>
      <c r="V7" s="756"/>
      <c r="W7" s="756"/>
      <c r="X7" s="756"/>
      <c r="Y7" s="756"/>
      <c r="Z7" s="756"/>
      <c r="AA7" s="756"/>
      <c r="AB7" s="756"/>
      <c r="AC7" s="757"/>
      <c r="AD7" s="747" t="s">
        <v>776</v>
      </c>
    </row>
    <row r="8" spans="1:30" s="364" customFormat="1" ht="13.5" customHeight="1">
      <c r="A8" s="998"/>
      <c r="B8" s="999"/>
      <c r="C8" s="1000"/>
      <c r="D8" s="776"/>
      <c r="E8" s="777"/>
      <c r="F8" s="777"/>
      <c r="G8" s="777"/>
      <c r="H8" s="777"/>
      <c r="I8" s="777"/>
      <c r="J8" s="777"/>
      <c r="K8" s="777"/>
      <c r="L8" s="777"/>
      <c r="M8" s="777"/>
      <c r="N8" s="777"/>
      <c r="O8" s="777"/>
      <c r="P8" s="753"/>
      <c r="Q8" s="755"/>
      <c r="R8" s="755"/>
      <c r="S8" s="758"/>
      <c r="T8" s="758"/>
      <c r="U8" s="758"/>
      <c r="V8" s="758"/>
      <c r="W8" s="758"/>
      <c r="X8" s="758"/>
      <c r="Y8" s="758"/>
      <c r="Z8" s="758"/>
      <c r="AA8" s="758"/>
      <c r="AB8" s="758"/>
      <c r="AC8" s="759"/>
      <c r="AD8" s="952"/>
    </row>
    <row r="9" spans="1:30" s="364" customFormat="1" ht="27" customHeight="1">
      <c r="A9" s="1001"/>
      <c r="B9" s="1002"/>
      <c r="C9" s="1003"/>
      <c r="D9" s="1019" t="s">
        <v>247</v>
      </c>
      <c r="E9" s="1019"/>
      <c r="F9" s="1019"/>
      <c r="G9" s="968"/>
      <c r="H9" s="968"/>
      <c r="I9" s="968"/>
      <c r="J9" s="968"/>
      <c r="K9" s="968"/>
      <c r="L9" s="1019" t="s">
        <v>402</v>
      </c>
      <c r="M9" s="1019"/>
      <c r="N9" s="1019"/>
      <c r="O9" s="968"/>
      <c r="P9" s="968"/>
      <c r="Q9" s="968"/>
      <c r="R9" s="870"/>
      <c r="S9" s="768" t="s">
        <v>205</v>
      </c>
      <c r="T9" s="1019"/>
      <c r="U9" s="1019" t="s">
        <v>403</v>
      </c>
      <c r="V9" s="1019"/>
      <c r="W9" s="1019"/>
      <c r="X9" s="968"/>
      <c r="Y9" s="968"/>
      <c r="Z9" s="968"/>
      <c r="AA9" s="870"/>
      <c r="AB9" s="768" t="s">
        <v>205</v>
      </c>
      <c r="AC9" s="1020"/>
      <c r="AD9" s="642" t="s">
        <v>243</v>
      </c>
    </row>
    <row r="10" spans="1:30" s="364" customFormat="1" ht="27" customHeight="1" thickBot="1">
      <c r="A10" s="1021" t="s">
        <v>404</v>
      </c>
      <c r="B10" s="1022"/>
      <c r="C10" s="1022"/>
      <c r="D10" s="1022"/>
      <c r="E10" s="1022"/>
      <c r="F10" s="1022"/>
      <c r="G10" s="1022"/>
      <c r="H10" s="1022"/>
      <c r="I10" s="1022"/>
      <c r="J10" s="1022"/>
      <c r="K10" s="1022"/>
      <c r="L10" s="1022"/>
      <c r="M10" s="1022"/>
      <c r="N10" s="1022"/>
      <c r="O10" s="1022"/>
      <c r="P10" s="1023"/>
      <c r="Q10" s="1024"/>
      <c r="R10" s="1024"/>
      <c r="S10" s="1024"/>
      <c r="T10" s="1024"/>
      <c r="U10" s="1024"/>
      <c r="V10" s="1024"/>
      <c r="W10" s="1024"/>
      <c r="X10" s="1024"/>
      <c r="Y10" s="1024"/>
      <c r="Z10" s="1024"/>
      <c r="AA10" s="1024"/>
      <c r="AB10" s="1024"/>
      <c r="AC10" s="1025"/>
      <c r="AD10" s="642" t="s">
        <v>242</v>
      </c>
    </row>
    <row r="11" spans="1:30" s="364" customFormat="1" ht="15.75" customHeight="1" thickTop="1">
      <c r="A11" s="1007" t="s">
        <v>211</v>
      </c>
      <c r="B11" s="1008"/>
      <c r="C11" s="1009"/>
      <c r="D11" s="1010" t="s">
        <v>405</v>
      </c>
      <c r="E11" s="1011"/>
      <c r="F11" s="1011"/>
      <c r="G11" s="1011"/>
      <c r="H11" s="1011"/>
      <c r="I11" s="1011"/>
      <c r="J11" s="1011"/>
      <c r="K11" s="1011"/>
      <c r="L11" s="1011"/>
      <c r="M11" s="1011"/>
      <c r="N11" s="1011"/>
      <c r="O11" s="1012"/>
      <c r="P11" s="1013" t="s">
        <v>406</v>
      </c>
      <c r="Q11" s="1014"/>
      <c r="R11" s="1014"/>
      <c r="S11" s="1014"/>
      <c r="T11" s="1014"/>
      <c r="U11" s="1014"/>
      <c r="V11" s="1014"/>
      <c r="W11" s="1014"/>
      <c r="X11" s="1015"/>
      <c r="Y11" s="1013" t="s">
        <v>407</v>
      </c>
      <c r="Z11" s="1014"/>
      <c r="AA11" s="1014"/>
      <c r="AB11" s="1014"/>
      <c r="AC11" s="1017"/>
      <c r="AD11" s="645"/>
    </row>
    <row r="12" spans="1:30" s="364" customFormat="1" ht="21" customHeight="1">
      <c r="A12" s="1001"/>
      <c r="B12" s="1002"/>
      <c r="C12" s="1003"/>
      <c r="D12" s="1004" t="s">
        <v>408</v>
      </c>
      <c r="E12" s="1004"/>
      <c r="F12" s="1004"/>
      <c r="G12" s="1004" t="s">
        <v>409</v>
      </c>
      <c r="H12" s="1004"/>
      <c r="I12" s="1004"/>
      <c r="J12" s="1004" t="s">
        <v>410</v>
      </c>
      <c r="K12" s="1004"/>
      <c r="L12" s="1004"/>
      <c r="M12" s="1005" t="s">
        <v>411</v>
      </c>
      <c r="N12" s="846"/>
      <c r="O12" s="846"/>
      <c r="P12" s="1016"/>
      <c r="Q12" s="854"/>
      <c r="R12" s="854"/>
      <c r="S12" s="854"/>
      <c r="T12" s="854"/>
      <c r="U12" s="854"/>
      <c r="V12" s="854"/>
      <c r="W12" s="854"/>
      <c r="X12" s="855"/>
      <c r="Y12" s="1016"/>
      <c r="Z12" s="854"/>
      <c r="AA12" s="854"/>
      <c r="AB12" s="854"/>
      <c r="AC12" s="1018"/>
      <c r="AD12" s="646"/>
    </row>
    <row r="13" spans="1:30" s="364" customFormat="1" ht="39" customHeight="1">
      <c r="A13" s="994" t="s">
        <v>229</v>
      </c>
      <c r="B13" s="937"/>
      <c r="C13" s="938"/>
      <c r="D13" s="968"/>
      <c r="E13" s="968"/>
      <c r="F13" s="968"/>
      <c r="G13" s="968"/>
      <c r="H13" s="968"/>
      <c r="I13" s="968"/>
      <c r="J13" s="968"/>
      <c r="K13" s="968"/>
      <c r="L13" s="968"/>
      <c r="M13" s="1006"/>
      <c r="N13" s="968"/>
      <c r="O13" s="968"/>
      <c r="P13" s="953" t="s">
        <v>412</v>
      </c>
      <c r="Q13" s="953"/>
      <c r="R13" s="953"/>
      <c r="S13" s="953"/>
      <c r="T13" s="953"/>
      <c r="U13" s="953"/>
      <c r="V13" s="953"/>
      <c r="W13" s="953"/>
      <c r="X13" s="953"/>
      <c r="Y13" s="954" t="s">
        <v>413</v>
      </c>
      <c r="Z13" s="955"/>
      <c r="AA13" s="955"/>
      <c r="AB13" s="955"/>
      <c r="AC13" s="956"/>
      <c r="AD13" s="646"/>
    </row>
    <row r="14" spans="1:30" s="364" customFormat="1" ht="27" customHeight="1">
      <c r="A14" s="965" t="s">
        <v>220</v>
      </c>
      <c r="B14" s="966"/>
      <c r="C14" s="967"/>
      <c r="D14" s="968"/>
      <c r="E14" s="968"/>
      <c r="F14" s="968"/>
      <c r="G14" s="968"/>
      <c r="H14" s="968"/>
      <c r="I14" s="968"/>
      <c r="J14" s="968"/>
      <c r="K14" s="968"/>
      <c r="L14" s="968"/>
      <c r="M14" s="969"/>
      <c r="N14" s="970"/>
      <c r="O14" s="970"/>
      <c r="P14" s="953" t="s">
        <v>414</v>
      </c>
      <c r="Q14" s="953"/>
      <c r="R14" s="953"/>
      <c r="S14" s="953"/>
      <c r="T14" s="953"/>
      <c r="U14" s="953"/>
      <c r="V14" s="953"/>
      <c r="W14" s="953"/>
      <c r="X14" s="953"/>
      <c r="Y14" s="988"/>
      <c r="Z14" s="989"/>
      <c r="AA14" s="989"/>
      <c r="AB14" s="989"/>
      <c r="AC14" s="990"/>
      <c r="AD14" s="646"/>
    </row>
    <row r="15" spans="1:30" s="364" customFormat="1" ht="27" customHeight="1">
      <c r="A15" s="965" t="s">
        <v>215</v>
      </c>
      <c r="B15" s="966"/>
      <c r="C15" s="967"/>
      <c r="D15" s="986"/>
      <c r="E15" s="986"/>
      <c r="F15" s="986"/>
      <c r="G15" s="986"/>
      <c r="H15" s="986"/>
      <c r="I15" s="986"/>
      <c r="J15" s="986"/>
      <c r="K15" s="986"/>
      <c r="L15" s="986"/>
      <c r="M15" s="987"/>
      <c r="N15" s="987"/>
      <c r="O15" s="987"/>
      <c r="P15" s="953" t="s">
        <v>415</v>
      </c>
      <c r="Q15" s="953"/>
      <c r="R15" s="953"/>
      <c r="S15" s="953"/>
      <c r="T15" s="953"/>
      <c r="U15" s="953"/>
      <c r="V15" s="953"/>
      <c r="W15" s="953"/>
      <c r="X15" s="953"/>
      <c r="Y15" s="988"/>
      <c r="Z15" s="989"/>
      <c r="AA15" s="989"/>
      <c r="AB15" s="989"/>
      <c r="AC15" s="990"/>
      <c r="AD15" s="642" t="s">
        <v>242</v>
      </c>
    </row>
    <row r="16" spans="1:30" s="364" customFormat="1" ht="27" customHeight="1">
      <c r="A16" s="994" t="s">
        <v>416</v>
      </c>
      <c r="B16" s="937"/>
      <c r="C16" s="938"/>
      <c r="D16" s="968"/>
      <c r="E16" s="968"/>
      <c r="F16" s="968"/>
      <c r="G16" s="968"/>
      <c r="H16" s="968"/>
      <c r="I16" s="968"/>
      <c r="J16" s="968"/>
      <c r="K16" s="968"/>
      <c r="L16" s="968"/>
      <c r="M16" s="969"/>
      <c r="N16" s="970"/>
      <c r="O16" s="970"/>
      <c r="P16" s="953" t="s">
        <v>417</v>
      </c>
      <c r="Q16" s="953"/>
      <c r="R16" s="953"/>
      <c r="S16" s="953"/>
      <c r="T16" s="953"/>
      <c r="U16" s="953"/>
      <c r="V16" s="953"/>
      <c r="W16" s="953"/>
      <c r="X16" s="953"/>
      <c r="Y16" s="988"/>
      <c r="Z16" s="989"/>
      <c r="AA16" s="989"/>
      <c r="AB16" s="989"/>
      <c r="AC16" s="990"/>
      <c r="AD16" s="642"/>
    </row>
    <row r="17" spans="1:30" s="364" customFormat="1" ht="27" customHeight="1">
      <c r="A17" s="827" t="s">
        <v>418</v>
      </c>
      <c r="B17" s="828"/>
      <c r="C17" s="829"/>
      <c r="D17" s="968"/>
      <c r="E17" s="968"/>
      <c r="F17" s="968"/>
      <c r="G17" s="968"/>
      <c r="H17" s="968"/>
      <c r="I17" s="968"/>
      <c r="J17" s="968"/>
      <c r="K17" s="968"/>
      <c r="L17" s="968"/>
      <c r="M17" s="969"/>
      <c r="N17" s="970"/>
      <c r="O17" s="970"/>
      <c r="P17" s="953" t="s">
        <v>419</v>
      </c>
      <c r="Q17" s="953"/>
      <c r="R17" s="953"/>
      <c r="S17" s="953"/>
      <c r="T17" s="953"/>
      <c r="U17" s="953"/>
      <c r="V17" s="953"/>
      <c r="W17" s="953"/>
      <c r="X17" s="953"/>
      <c r="Y17" s="988"/>
      <c r="Z17" s="989"/>
      <c r="AA17" s="989"/>
      <c r="AB17" s="989"/>
      <c r="AC17" s="990"/>
      <c r="AD17" s="641"/>
    </row>
    <row r="18" spans="1:30" s="364" customFormat="1" ht="27" customHeight="1">
      <c r="A18" s="965" t="s">
        <v>227</v>
      </c>
      <c r="B18" s="966"/>
      <c r="C18" s="967"/>
      <c r="D18" s="968"/>
      <c r="E18" s="968"/>
      <c r="F18" s="968"/>
      <c r="G18" s="968"/>
      <c r="H18" s="968"/>
      <c r="I18" s="968"/>
      <c r="J18" s="968"/>
      <c r="K18" s="968"/>
      <c r="L18" s="968"/>
      <c r="M18" s="969"/>
      <c r="N18" s="970"/>
      <c r="O18" s="970"/>
      <c r="P18" s="953" t="s">
        <v>420</v>
      </c>
      <c r="Q18" s="953"/>
      <c r="R18" s="953"/>
      <c r="S18" s="953"/>
      <c r="T18" s="953"/>
      <c r="U18" s="953"/>
      <c r="V18" s="953"/>
      <c r="W18" s="953"/>
      <c r="X18" s="953"/>
      <c r="Y18" s="991"/>
      <c r="Z18" s="992"/>
      <c r="AA18" s="992"/>
      <c r="AB18" s="992"/>
      <c r="AC18" s="993"/>
      <c r="AD18" s="647"/>
    </row>
    <row r="19" spans="1:30" s="364" customFormat="1" ht="27" customHeight="1">
      <c r="A19" s="985" t="s">
        <v>421</v>
      </c>
      <c r="B19" s="761"/>
      <c r="C19" s="762"/>
      <c r="D19" s="870"/>
      <c r="E19" s="769"/>
      <c r="F19" s="769"/>
      <c r="G19" s="769"/>
      <c r="H19" s="769"/>
      <c r="I19" s="769"/>
      <c r="J19" s="769"/>
      <c r="K19" s="769"/>
      <c r="L19" s="769"/>
      <c r="M19" s="769"/>
      <c r="N19" s="769"/>
      <c r="O19" s="884"/>
      <c r="P19" s="953" t="s">
        <v>422</v>
      </c>
      <c r="Q19" s="953"/>
      <c r="R19" s="953"/>
      <c r="S19" s="953"/>
      <c r="T19" s="953"/>
      <c r="U19" s="953"/>
      <c r="V19" s="953"/>
      <c r="W19" s="953"/>
      <c r="X19" s="953"/>
      <c r="Y19" s="954" t="s">
        <v>423</v>
      </c>
      <c r="Z19" s="955"/>
      <c r="AA19" s="955"/>
      <c r="AB19" s="955"/>
      <c r="AC19" s="956"/>
      <c r="AD19" s="647"/>
    </row>
    <row r="20" spans="1:30" s="364" customFormat="1" ht="40.5" customHeight="1" thickBot="1">
      <c r="A20" s="960" t="s">
        <v>424</v>
      </c>
      <c r="B20" s="961"/>
      <c r="C20" s="962"/>
      <c r="D20" s="923"/>
      <c r="E20" s="924"/>
      <c r="F20" s="924"/>
      <c r="G20" s="924"/>
      <c r="H20" s="924"/>
      <c r="I20" s="924"/>
      <c r="J20" s="924"/>
      <c r="K20" s="924"/>
      <c r="L20" s="924"/>
      <c r="M20" s="924"/>
      <c r="N20" s="924"/>
      <c r="O20" s="963"/>
      <c r="P20" s="964" t="s">
        <v>425</v>
      </c>
      <c r="Q20" s="964"/>
      <c r="R20" s="964"/>
      <c r="S20" s="964"/>
      <c r="T20" s="964"/>
      <c r="U20" s="964"/>
      <c r="V20" s="964"/>
      <c r="W20" s="964"/>
      <c r="X20" s="964"/>
      <c r="Y20" s="957"/>
      <c r="Z20" s="958"/>
      <c r="AA20" s="958"/>
      <c r="AB20" s="958"/>
      <c r="AC20" s="959"/>
      <c r="AD20" s="647"/>
    </row>
    <row r="21" spans="1:30" s="364" customFormat="1" ht="27" customHeight="1" thickTop="1">
      <c r="A21" s="971" t="s">
        <v>426</v>
      </c>
      <c r="B21" s="974" t="s">
        <v>427</v>
      </c>
      <c r="C21" s="975"/>
      <c r="D21" s="949"/>
      <c r="E21" s="878"/>
      <c r="F21" s="878"/>
      <c r="G21" s="878"/>
      <c r="H21" s="878"/>
      <c r="I21" s="878"/>
      <c r="J21" s="878"/>
      <c r="K21" s="878"/>
      <c r="L21" s="878"/>
      <c r="M21" s="878"/>
      <c r="N21" s="878"/>
      <c r="O21" s="878"/>
      <c r="P21" s="422" t="s">
        <v>197</v>
      </c>
      <c r="Q21" s="950"/>
      <c r="R21" s="951"/>
      <c r="S21" s="951"/>
      <c r="T21" s="951"/>
      <c r="U21" s="951"/>
      <c r="V21" s="951"/>
      <c r="W21" s="951"/>
      <c r="X21" s="951"/>
      <c r="Y21" s="951"/>
      <c r="Z21" s="951"/>
      <c r="AA21" s="951"/>
      <c r="AB21" s="951"/>
      <c r="AC21" s="402" t="s">
        <v>435</v>
      </c>
      <c r="AD21" s="642" t="s">
        <v>242</v>
      </c>
    </row>
    <row r="22" spans="1:30" s="364" customFormat="1" ht="27" customHeight="1">
      <c r="A22" s="972"/>
      <c r="B22" s="976" t="s">
        <v>428</v>
      </c>
      <c r="C22" s="977"/>
      <c r="D22" s="372"/>
      <c r="E22" s="979" t="s">
        <v>429</v>
      </c>
      <c r="F22" s="979"/>
      <c r="G22" s="979"/>
      <c r="H22" s="980"/>
      <c r="I22" s="980"/>
      <c r="J22" s="980"/>
      <c r="K22" s="980"/>
      <c r="L22" s="980"/>
      <c r="M22" s="980"/>
      <c r="N22" s="980"/>
      <c r="O22" s="980"/>
      <c r="P22" s="980"/>
      <c r="Q22" s="980"/>
      <c r="R22" s="980"/>
      <c r="S22" s="980"/>
      <c r="T22" s="980"/>
      <c r="U22" s="980"/>
      <c r="V22" s="980"/>
      <c r="W22" s="980"/>
      <c r="X22" s="980"/>
      <c r="Y22" s="980"/>
      <c r="Z22" s="980"/>
      <c r="AA22" s="980"/>
      <c r="AB22" s="980"/>
      <c r="AC22" s="401"/>
      <c r="AD22" s="647"/>
    </row>
    <row r="23" spans="1:30" s="364" customFormat="1" ht="27" customHeight="1">
      <c r="A23" s="972"/>
      <c r="B23" s="978"/>
      <c r="C23" s="967"/>
      <c r="D23" s="372"/>
      <c r="E23" s="979" t="s">
        <v>430</v>
      </c>
      <c r="F23" s="979"/>
      <c r="G23" s="979"/>
      <c r="H23" s="981"/>
      <c r="I23" s="981"/>
      <c r="J23" s="981"/>
      <c r="K23" s="981"/>
      <c r="L23" s="981"/>
      <c r="M23" s="981"/>
      <c r="N23" s="981"/>
      <c r="O23" s="981"/>
      <c r="P23" s="981"/>
      <c r="Q23" s="981"/>
      <c r="R23" s="981"/>
      <c r="S23" s="981"/>
      <c r="T23" s="981"/>
      <c r="U23" s="981"/>
      <c r="V23" s="981"/>
      <c r="W23" s="981"/>
      <c r="X23" s="981"/>
      <c r="Y23" s="981"/>
      <c r="Z23" s="981"/>
      <c r="AA23" s="981"/>
      <c r="AB23" s="981"/>
      <c r="AC23" s="401"/>
      <c r="AD23" s="642" t="s">
        <v>242</v>
      </c>
    </row>
    <row r="24" spans="1:30" s="364" customFormat="1" ht="39.75" customHeight="1" thickBot="1">
      <c r="A24" s="973"/>
      <c r="B24" s="811" t="s">
        <v>431</v>
      </c>
      <c r="C24" s="812"/>
      <c r="D24" s="982"/>
      <c r="E24" s="983"/>
      <c r="F24" s="983"/>
      <c r="G24" s="983"/>
      <c r="H24" s="983"/>
      <c r="I24" s="983"/>
      <c r="J24" s="983"/>
      <c r="K24" s="983"/>
      <c r="L24" s="983"/>
      <c r="M24" s="983"/>
      <c r="N24" s="983"/>
      <c r="O24" s="983"/>
      <c r="P24" s="983"/>
      <c r="Q24" s="983"/>
      <c r="R24" s="983"/>
      <c r="S24" s="983"/>
      <c r="T24" s="983"/>
      <c r="U24" s="983"/>
      <c r="V24" s="983"/>
      <c r="W24" s="983"/>
      <c r="X24" s="983"/>
      <c r="Y24" s="983"/>
      <c r="Z24" s="983"/>
      <c r="AA24" s="983"/>
      <c r="AB24" s="983"/>
      <c r="AC24" s="984"/>
      <c r="AD24" s="642" t="s">
        <v>242</v>
      </c>
    </row>
    <row r="25" spans="1:30" s="364" customFormat="1" ht="15" customHeight="1" thickTop="1">
      <c r="A25" s="790" t="s">
        <v>235</v>
      </c>
      <c r="B25" s="791"/>
      <c r="C25" s="791"/>
      <c r="D25" s="791"/>
      <c r="E25" s="791"/>
      <c r="F25" s="791"/>
      <c r="G25" s="791"/>
      <c r="H25" s="791"/>
      <c r="I25" s="791"/>
      <c r="J25" s="791"/>
      <c r="K25" s="791"/>
      <c r="L25" s="791"/>
      <c r="M25" s="791"/>
      <c r="N25" s="791"/>
      <c r="O25" s="791"/>
      <c r="P25" s="791"/>
      <c r="Q25" s="791"/>
      <c r="R25" s="791"/>
      <c r="S25" s="791"/>
      <c r="T25" s="791"/>
      <c r="U25" s="791"/>
      <c r="V25" s="791"/>
      <c r="W25" s="791"/>
      <c r="X25" s="791"/>
      <c r="Y25" s="791"/>
      <c r="Z25" s="791"/>
      <c r="AA25" s="791"/>
      <c r="AB25" s="791"/>
      <c r="AC25" s="792"/>
      <c r="AD25" s="642"/>
    </row>
    <row r="26" spans="1:30" s="364" customFormat="1" ht="113.25" customHeight="1" thickBot="1">
      <c r="A26" s="793"/>
      <c r="B26" s="794"/>
      <c r="C26" s="794"/>
      <c r="D26" s="794"/>
      <c r="E26" s="794"/>
      <c r="F26" s="794"/>
      <c r="G26" s="794"/>
      <c r="H26" s="794"/>
      <c r="I26" s="794"/>
      <c r="J26" s="794"/>
      <c r="K26" s="794"/>
      <c r="L26" s="794"/>
      <c r="M26" s="794"/>
      <c r="N26" s="794"/>
      <c r="O26" s="794"/>
      <c r="P26" s="794"/>
      <c r="Q26" s="794"/>
      <c r="R26" s="794"/>
      <c r="S26" s="794"/>
      <c r="T26" s="794"/>
      <c r="U26" s="794"/>
      <c r="V26" s="794"/>
      <c r="W26" s="794"/>
      <c r="X26" s="794"/>
      <c r="Y26" s="794"/>
      <c r="Z26" s="794"/>
      <c r="AA26" s="794"/>
      <c r="AB26" s="794"/>
      <c r="AC26" s="795"/>
      <c r="AD26" s="648"/>
    </row>
    <row r="27" spans="1:30" s="364" customFormat="1">
      <c r="A27" s="796" t="s">
        <v>432</v>
      </c>
      <c r="B27" s="796"/>
      <c r="C27" s="796"/>
      <c r="D27" s="796"/>
      <c r="E27" s="796"/>
      <c r="F27" s="796"/>
      <c r="G27" s="796"/>
      <c r="H27" s="796"/>
      <c r="I27" s="796"/>
      <c r="J27" s="796"/>
      <c r="K27" s="796"/>
      <c r="L27" s="796"/>
      <c r="M27" s="796"/>
      <c r="N27" s="796"/>
      <c r="O27" s="796"/>
      <c r="P27" s="796"/>
      <c r="Q27" s="796"/>
      <c r="R27" s="796"/>
      <c r="S27" s="796"/>
      <c r="T27" s="796"/>
      <c r="U27" s="796"/>
      <c r="V27" s="796"/>
      <c r="W27" s="796"/>
      <c r="X27" s="796"/>
      <c r="Y27" s="796"/>
      <c r="Z27" s="796"/>
      <c r="AA27" s="796"/>
      <c r="AB27" s="796"/>
      <c r="AC27" s="796"/>
      <c r="AD27" s="391"/>
    </row>
    <row r="28" spans="1:30" s="364" customFormat="1" ht="13.5" customHeight="1">
      <c r="A28" s="772" t="s">
        <v>239</v>
      </c>
      <c r="B28" s="772"/>
      <c r="C28" s="772"/>
      <c r="D28" s="772"/>
      <c r="E28" s="772"/>
      <c r="F28" s="772"/>
      <c r="G28" s="772"/>
      <c r="H28" s="772"/>
      <c r="I28" s="772"/>
      <c r="J28" s="772"/>
      <c r="K28" s="772"/>
      <c r="L28" s="772"/>
      <c r="M28" s="772"/>
      <c r="N28" s="772"/>
      <c r="O28" s="772"/>
      <c r="P28" s="772"/>
      <c r="Q28" s="772"/>
      <c r="R28" s="772"/>
      <c r="S28" s="772"/>
      <c r="T28" s="772"/>
      <c r="U28" s="772"/>
      <c r="V28" s="772"/>
      <c r="W28" s="772"/>
      <c r="X28" s="772"/>
      <c r="Y28" s="772"/>
      <c r="Z28" s="772"/>
      <c r="AA28" s="772"/>
      <c r="AB28" s="772"/>
      <c r="AC28" s="772"/>
      <c r="AD28" s="391"/>
    </row>
    <row r="29" spans="1:30" s="364" customFormat="1">
      <c r="A29" s="773" t="s">
        <v>240</v>
      </c>
      <c r="B29" s="773"/>
      <c r="C29" s="773"/>
      <c r="D29" s="773"/>
      <c r="E29" s="773"/>
      <c r="F29" s="773"/>
      <c r="G29" s="773"/>
      <c r="H29" s="773"/>
      <c r="I29" s="773"/>
      <c r="J29" s="773"/>
      <c r="K29" s="773"/>
      <c r="L29" s="773"/>
      <c r="M29" s="773"/>
      <c r="N29" s="773"/>
      <c r="O29" s="773"/>
      <c r="P29" s="773"/>
      <c r="Q29" s="773"/>
      <c r="R29" s="773"/>
      <c r="S29" s="773"/>
      <c r="T29" s="773"/>
      <c r="U29" s="773"/>
      <c r="V29" s="773"/>
      <c r="W29" s="773"/>
      <c r="X29" s="773"/>
      <c r="Y29" s="773"/>
      <c r="Z29" s="773"/>
      <c r="AA29" s="773"/>
      <c r="AB29" s="773"/>
      <c r="AC29" s="773"/>
      <c r="AD29" s="367"/>
    </row>
  </sheetData>
  <mergeCells count="92">
    <mergeCell ref="A29:AC29"/>
    <mergeCell ref="A21:A24"/>
    <mergeCell ref="B21:C21"/>
    <mergeCell ref="D21:O21"/>
    <mergeCell ref="Q21:AB21"/>
    <mergeCell ref="B22:C23"/>
    <mergeCell ref="E22:G22"/>
    <mergeCell ref="H22:AB22"/>
    <mergeCell ref="E23:G23"/>
    <mergeCell ref="H23:AB23"/>
    <mergeCell ref="B24:C24"/>
    <mergeCell ref="D24:AC24"/>
    <mergeCell ref="A25:AC25"/>
    <mergeCell ref="A26:AC26"/>
    <mergeCell ref="A27:AC27"/>
    <mergeCell ref="A28:AC28"/>
    <mergeCell ref="A19:C19"/>
    <mergeCell ref="D19:O19"/>
    <mergeCell ref="P19:X19"/>
    <mergeCell ref="Y19:AC20"/>
    <mergeCell ref="A20:C20"/>
    <mergeCell ref="D20:O20"/>
    <mergeCell ref="P20:X20"/>
    <mergeCell ref="P18:X18"/>
    <mergeCell ref="A17:C17"/>
    <mergeCell ref="D17:F17"/>
    <mergeCell ref="G17:I17"/>
    <mergeCell ref="J17:L17"/>
    <mergeCell ref="M17:O17"/>
    <mergeCell ref="P17:X17"/>
    <mergeCell ref="A18:C18"/>
    <mergeCell ref="D18:F18"/>
    <mergeCell ref="G18:I18"/>
    <mergeCell ref="J18:L18"/>
    <mergeCell ref="M18:O18"/>
    <mergeCell ref="J15:L15"/>
    <mergeCell ref="M15:O15"/>
    <mergeCell ref="P15:X15"/>
    <mergeCell ref="A16:C16"/>
    <mergeCell ref="D16:F16"/>
    <mergeCell ref="G16:I16"/>
    <mergeCell ref="J16:L16"/>
    <mergeCell ref="M16:O16"/>
    <mergeCell ref="P16:X16"/>
    <mergeCell ref="Y13:AC18"/>
    <mergeCell ref="A14:C14"/>
    <mergeCell ref="D14:F14"/>
    <mergeCell ref="G14:I14"/>
    <mergeCell ref="J14:L14"/>
    <mergeCell ref="M14:O14"/>
    <mergeCell ref="P14:X14"/>
    <mergeCell ref="A15:C15"/>
    <mergeCell ref="D15:F15"/>
    <mergeCell ref="G15:I15"/>
    <mergeCell ref="A13:C13"/>
    <mergeCell ref="D13:F13"/>
    <mergeCell ref="G13:I13"/>
    <mergeCell ref="J13:L13"/>
    <mergeCell ref="M13:O13"/>
    <mergeCell ref="P13:X13"/>
    <mergeCell ref="A11:C12"/>
    <mergeCell ref="D11:O11"/>
    <mergeCell ref="P11:X12"/>
    <mergeCell ref="Y11:AC12"/>
    <mergeCell ref="D12:F12"/>
    <mergeCell ref="G12:I12"/>
    <mergeCell ref="J12:L12"/>
    <mergeCell ref="M12:O12"/>
    <mergeCell ref="A10:P10"/>
    <mergeCell ref="Q10:AC10"/>
    <mergeCell ref="A7:C9"/>
    <mergeCell ref="D7:O8"/>
    <mergeCell ref="P7:P8"/>
    <mergeCell ref="Q7:R8"/>
    <mergeCell ref="S7:AC8"/>
    <mergeCell ref="AD7:AD8"/>
    <mergeCell ref="D9:F9"/>
    <mergeCell ref="G9:K9"/>
    <mergeCell ref="L9:N9"/>
    <mergeCell ref="O9:R9"/>
    <mergeCell ref="S9:T9"/>
    <mergeCell ref="U9:W9"/>
    <mergeCell ref="X9:AA9"/>
    <mergeCell ref="AB9:AC9"/>
    <mergeCell ref="A2:AC2"/>
    <mergeCell ref="Z4:AB4"/>
    <mergeCell ref="A5:C5"/>
    <mergeCell ref="D5:AC5"/>
    <mergeCell ref="A6:C6"/>
    <mergeCell ref="D6:N6"/>
    <mergeCell ref="O6:T6"/>
    <mergeCell ref="U6:AC6"/>
  </mergeCells>
  <phoneticPr fontId="1"/>
  <pageMargins left="0.7" right="0.7" top="0.75" bottom="0.75" header="0.3" footer="0.3"/>
  <pageSetup paperSize="9" scale="99" orientation="portrait" verticalDpi="0" r:id="rId1"/>
  <colBreaks count="1" manualBreakCount="1">
    <brk id="29" max="1048575" man="1"/>
  </colBreaks>
  <drawing r:id="rId2"/>
  <legacyDrawing r:id="rId3"/>
  <extLst>
    <ext xmlns:x14="http://schemas.microsoft.com/office/spreadsheetml/2009/9/main" uri="{CCE6A557-97BC-4b89-ADB6-D9C93CAAB3DF}">
      <x14:dataValidations xmlns:xm="http://schemas.microsoft.com/office/excel/2006/main" count="7">
        <x14:dataValidation type="list" allowBlank="1" showInputMessage="1" showErrorMessage="1">
          <x14:formula1>
            <xm:f>選択リスト!$Y$3:$Y$5</xm:f>
          </x14:formula1>
          <xm:sqref>D15:L15</xm:sqref>
        </x14:dataValidation>
        <x14:dataValidation type="list" allowBlank="1" showInputMessage="1" showErrorMessage="1">
          <x14:formula1>
            <xm:f>選択リスト!$D$3:$D$7</xm:f>
          </x14:formula1>
          <xm:sqref>G9:K9</xm:sqref>
        </x14:dataValidation>
        <x14:dataValidation type="list" allowBlank="1" showInputMessage="1" showErrorMessage="1">
          <x14:formula1>
            <xm:f>選択リスト!$I$3:$I$6</xm:f>
          </x14:formula1>
          <xm:sqref>D24:AC24</xm:sqref>
        </x14:dataValidation>
        <x14:dataValidation type="list" allowBlank="1" showInputMessage="1" showErrorMessage="1">
          <x14:formula1>
            <xm:f>選択リスト!$H$3:$H$6</xm:f>
          </x14:formula1>
          <xm:sqref>H23:AB23</xm:sqref>
        </x14:dataValidation>
        <x14:dataValidation type="list" allowBlank="1" showInputMessage="1" showErrorMessage="1">
          <x14:formula1>
            <xm:f>選択リスト!$G$3:$G$6</xm:f>
          </x14:formula1>
          <xm:sqref>D21:O21</xm:sqref>
        </x14:dataValidation>
        <x14:dataValidation type="list" allowBlank="1" showInputMessage="1" showErrorMessage="1">
          <x14:formula1>
            <xm:f>選択リスト!$T$3:$T$5</xm:f>
          </x14:formula1>
          <xm:sqref>Q10:AC10</xm:sqref>
        </x14:dataValidation>
        <x14:dataValidation type="list" allowBlank="1" showInputMessage="1" showErrorMessage="1">
          <x14:formula1>
            <xm:f>選択リスト!$C$3:$C$10</xm:f>
          </x14:formula1>
          <xm:sqref>Q7:R8</xm:sqref>
        </x14:dataValidation>
      </x14:dataValidations>
    </ext>
  </extLs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CCFFCC"/>
  </sheetPr>
  <dimension ref="A1:AD36"/>
  <sheetViews>
    <sheetView zoomScaleNormal="100" workbookViewId="0">
      <selection activeCell="X7" sqref="X7:Z7"/>
    </sheetView>
  </sheetViews>
  <sheetFormatPr defaultColWidth="8.875" defaultRowHeight="13.5"/>
  <cols>
    <col min="1" max="1" width="10.875" customWidth="1"/>
    <col min="2" max="2" width="3.625" customWidth="1"/>
    <col min="3" max="4" width="3.375" customWidth="1"/>
    <col min="5" max="5" width="1.875" customWidth="1"/>
    <col min="6" max="9" width="3.375" customWidth="1"/>
    <col min="10" max="10" width="1.875" customWidth="1"/>
    <col min="11" max="11" width="5.25" customWidth="1"/>
    <col min="12" max="12" width="1.875" customWidth="1"/>
    <col min="13" max="13" width="3.25" customWidth="1"/>
    <col min="14" max="16" width="1.875" customWidth="1"/>
    <col min="17" max="17" width="4.125" customWidth="1"/>
    <col min="18" max="18" width="1.25" customWidth="1"/>
    <col min="19" max="22" width="2.25" customWidth="1"/>
    <col min="23" max="23" width="1.125" customWidth="1"/>
    <col min="24" max="24" width="2.25" customWidth="1"/>
    <col min="25" max="25" width="6" customWidth="1"/>
    <col min="26" max="26" width="2.75" customWidth="1"/>
    <col min="27" max="27" width="3.125" customWidth="1"/>
    <col min="28" max="28" width="2" customWidth="1"/>
    <col min="29" max="29" width="2.375" customWidth="1"/>
    <col min="30" max="30" width="68.125" customWidth="1"/>
    <col min="257" max="257" width="10.875" customWidth="1"/>
    <col min="258" max="258" width="3.625" customWidth="1"/>
    <col min="259" max="260" width="3.375" customWidth="1"/>
    <col min="261" max="261" width="1.875" customWidth="1"/>
    <col min="262" max="265" width="3.375" customWidth="1"/>
    <col min="266" max="266" width="1.875" customWidth="1"/>
    <col min="267" max="267" width="5.25" customWidth="1"/>
    <col min="268" max="268" width="1.875" customWidth="1"/>
    <col min="269" max="269" width="3.25" customWidth="1"/>
    <col min="270" max="272" width="1.875" customWidth="1"/>
    <col min="273" max="273" width="4.125" customWidth="1"/>
    <col min="274" max="274" width="1.25" customWidth="1"/>
    <col min="275" max="278" width="2.25" customWidth="1"/>
    <col min="279" max="279" width="1.125" customWidth="1"/>
    <col min="280" max="280" width="2.25" customWidth="1"/>
    <col min="281" max="281" width="6" customWidth="1"/>
    <col min="282" max="282" width="2.75" customWidth="1"/>
    <col min="283" max="283" width="3.125" customWidth="1"/>
    <col min="284" max="284" width="2" customWidth="1"/>
    <col min="285" max="285" width="2.375" customWidth="1"/>
    <col min="286" max="286" width="50.625" customWidth="1"/>
    <col min="513" max="513" width="10.875" customWidth="1"/>
    <col min="514" max="514" width="3.625" customWidth="1"/>
    <col min="515" max="516" width="3.375" customWidth="1"/>
    <col min="517" max="517" width="1.875" customWidth="1"/>
    <col min="518" max="521" width="3.375" customWidth="1"/>
    <col min="522" max="522" width="1.875" customWidth="1"/>
    <col min="523" max="523" width="5.25" customWidth="1"/>
    <col min="524" max="524" width="1.875" customWidth="1"/>
    <col min="525" max="525" width="3.25" customWidth="1"/>
    <col min="526" max="528" width="1.875" customWidth="1"/>
    <col min="529" max="529" width="4.125" customWidth="1"/>
    <col min="530" max="530" width="1.25" customWidth="1"/>
    <col min="531" max="534" width="2.25" customWidth="1"/>
    <col min="535" max="535" width="1.125" customWidth="1"/>
    <col min="536" max="536" width="2.25" customWidth="1"/>
    <col min="537" max="537" width="6" customWidth="1"/>
    <col min="538" max="538" width="2.75" customWidth="1"/>
    <col min="539" max="539" width="3.125" customWidth="1"/>
    <col min="540" max="540" width="2" customWidth="1"/>
    <col min="541" max="541" width="2.375" customWidth="1"/>
    <col min="542" max="542" width="50.625" customWidth="1"/>
    <col min="769" max="769" width="10.875" customWidth="1"/>
    <col min="770" max="770" width="3.625" customWidth="1"/>
    <col min="771" max="772" width="3.375" customWidth="1"/>
    <col min="773" max="773" width="1.875" customWidth="1"/>
    <col min="774" max="777" width="3.375" customWidth="1"/>
    <col min="778" max="778" width="1.875" customWidth="1"/>
    <col min="779" max="779" width="5.25" customWidth="1"/>
    <col min="780" max="780" width="1.875" customWidth="1"/>
    <col min="781" max="781" width="3.25" customWidth="1"/>
    <col min="782" max="784" width="1.875" customWidth="1"/>
    <col min="785" max="785" width="4.125" customWidth="1"/>
    <col min="786" max="786" width="1.25" customWidth="1"/>
    <col min="787" max="790" width="2.25" customWidth="1"/>
    <col min="791" max="791" width="1.125" customWidth="1"/>
    <col min="792" max="792" width="2.25" customWidth="1"/>
    <col min="793" max="793" width="6" customWidth="1"/>
    <col min="794" max="794" width="2.75" customWidth="1"/>
    <col min="795" max="795" width="3.125" customWidth="1"/>
    <col min="796" max="796" width="2" customWidth="1"/>
    <col min="797" max="797" width="2.375" customWidth="1"/>
    <col min="798" max="798" width="50.625" customWidth="1"/>
    <col min="1025" max="1025" width="10.875" customWidth="1"/>
    <col min="1026" max="1026" width="3.625" customWidth="1"/>
    <col min="1027" max="1028" width="3.375" customWidth="1"/>
    <col min="1029" max="1029" width="1.875" customWidth="1"/>
    <col min="1030" max="1033" width="3.375" customWidth="1"/>
    <col min="1034" max="1034" width="1.875" customWidth="1"/>
    <col min="1035" max="1035" width="5.25" customWidth="1"/>
    <col min="1036" max="1036" width="1.875" customWidth="1"/>
    <col min="1037" max="1037" width="3.25" customWidth="1"/>
    <col min="1038" max="1040" width="1.875" customWidth="1"/>
    <col min="1041" max="1041" width="4.125" customWidth="1"/>
    <col min="1042" max="1042" width="1.25" customWidth="1"/>
    <col min="1043" max="1046" width="2.25" customWidth="1"/>
    <col min="1047" max="1047" width="1.125" customWidth="1"/>
    <col min="1048" max="1048" width="2.25" customWidth="1"/>
    <col min="1049" max="1049" width="6" customWidth="1"/>
    <col min="1050" max="1050" width="2.75" customWidth="1"/>
    <col min="1051" max="1051" width="3.125" customWidth="1"/>
    <col min="1052" max="1052" width="2" customWidth="1"/>
    <col min="1053" max="1053" width="2.375" customWidth="1"/>
    <col min="1054" max="1054" width="50.625" customWidth="1"/>
    <col min="1281" max="1281" width="10.875" customWidth="1"/>
    <col min="1282" max="1282" width="3.625" customWidth="1"/>
    <col min="1283" max="1284" width="3.375" customWidth="1"/>
    <col min="1285" max="1285" width="1.875" customWidth="1"/>
    <col min="1286" max="1289" width="3.375" customWidth="1"/>
    <col min="1290" max="1290" width="1.875" customWidth="1"/>
    <col min="1291" max="1291" width="5.25" customWidth="1"/>
    <col min="1292" max="1292" width="1.875" customWidth="1"/>
    <col min="1293" max="1293" width="3.25" customWidth="1"/>
    <col min="1294" max="1296" width="1.875" customWidth="1"/>
    <col min="1297" max="1297" width="4.125" customWidth="1"/>
    <col min="1298" max="1298" width="1.25" customWidth="1"/>
    <col min="1299" max="1302" width="2.25" customWidth="1"/>
    <col min="1303" max="1303" width="1.125" customWidth="1"/>
    <col min="1304" max="1304" width="2.25" customWidth="1"/>
    <col min="1305" max="1305" width="6" customWidth="1"/>
    <col min="1306" max="1306" width="2.75" customWidth="1"/>
    <col min="1307" max="1307" width="3.125" customWidth="1"/>
    <col min="1308" max="1308" width="2" customWidth="1"/>
    <col min="1309" max="1309" width="2.375" customWidth="1"/>
    <col min="1310" max="1310" width="50.625" customWidth="1"/>
    <col min="1537" max="1537" width="10.875" customWidth="1"/>
    <col min="1538" max="1538" width="3.625" customWidth="1"/>
    <col min="1539" max="1540" width="3.375" customWidth="1"/>
    <col min="1541" max="1541" width="1.875" customWidth="1"/>
    <col min="1542" max="1545" width="3.375" customWidth="1"/>
    <col min="1546" max="1546" width="1.875" customWidth="1"/>
    <col min="1547" max="1547" width="5.25" customWidth="1"/>
    <col min="1548" max="1548" width="1.875" customWidth="1"/>
    <col min="1549" max="1549" width="3.25" customWidth="1"/>
    <col min="1550" max="1552" width="1.875" customWidth="1"/>
    <col min="1553" max="1553" width="4.125" customWidth="1"/>
    <col min="1554" max="1554" width="1.25" customWidth="1"/>
    <col min="1555" max="1558" width="2.25" customWidth="1"/>
    <col min="1559" max="1559" width="1.125" customWidth="1"/>
    <col min="1560" max="1560" width="2.25" customWidth="1"/>
    <col min="1561" max="1561" width="6" customWidth="1"/>
    <col min="1562" max="1562" width="2.75" customWidth="1"/>
    <col min="1563" max="1563" width="3.125" customWidth="1"/>
    <col min="1564" max="1564" width="2" customWidth="1"/>
    <col min="1565" max="1565" width="2.375" customWidth="1"/>
    <col min="1566" max="1566" width="50.625" customWidth="1"/>
    <col min="1793" max="1793" width="10.875" customWidth="1"/>
    <col min="1794" max="1794" width="3.625" customWidth="1"/>
    <col min="1795" max="1796" width="3.375" customWidth="1"/>
    <col min="1797" max="1797" width="1.875" customWidth="1"/>
    <col min="1798" max="1801" width="3.375" customWidth="1"/>
    <col min="1802" max="1802" width="1.875" customWidth="1"/>
    <col min="1803" max="1803" width="5.25" customWidth="1"/>
    <col min="1804" max="1804" width="1.875" customWidth="1"/>
    <col min="1805" max="1805" width="3.25" customWidth="1"/>
    <col min="1806" max="1808" width="1.875" customWidth="1"/>
    <col min="1809" max="1809" width="4.125" customWidth="1"/>
    <col min="1810" max="1810" width="1.25" customWidth="1"/>
    <col min="1811" max="1814" width="2.25" customWidth="1"/>
    <col min="1815" max="1815" width="1.125" customWidth="1"/>
    <col min="1816" max="1816" width="2.25" customWidth="1"/>
    <col min="1817" max="1817" width="6" customWidth="1"/>
    <col min="1818" max="1818" width="2.75" customWidth="1"/>
    <col min="1819" max="1819" width="3.125" customWidth="1"/>
    <col min="1820" max="1820" width="2" customWidth="1"/>
    <col min="1821" max="1821" width="2.375" customWidth="1"/>
    <col min="1822" max="1822" width="50.625" customWidth="1"/>
    <col min="2049" max="2049" width="10.875" customWidth="1"/>
    <col min="2050" max="2050" width="3.625" customWidth="1"/>
    <col min="2051" max="2052" width="3.375" customWidth="1"/>
    <col min="2053" max="2053" width="1.875" customWidth="1"/>
    <col min="2054" max="2057" width="3.375" customWidth="1"/>
    <col min="2058" max="2058" width="1.875" customWidth="1"/>
    <col min="2059" max="2059" width="5.25" customWidth="1"/>
    <col min="2060" max="2060" width="1.875" customWidth="1"/>
    <col min="2061" max="2061" width="3.25" customWidth="1"/>
    <col min="2062" max="2064" width="1.875" customWidth="1"/>
    <col min="2065" max="2065" width="4.125" customWidth="1"/>
    <col min="2066" max="2066" width="1.25" customWidth="1"/>
    <col min="2067" max="2070" width="2.25" customWidth="1"/>
    <col min="2071" max="2071" width="1.125" customWidth="1"/>
    <col min="2072" max="2072" width="2.25" customWidth="1"/>
    <col min="2073" max="2073" width="6" customWidth="1"/>
    <col min="2074" max="2074" width="2.75" customWidth="1"/>
    <col min="2075" max="2075" width="3.125" customWidth="1"/>
    <col min="2076" max="2076" width="2" customWidth="1"/>
    <col min="2077" max="2077" width="2.375" customWidth="1"/>
    <col min="2078" max="2078" width="50.625" customWidth="1"/>
    <col min="2305" max="2305" width="10.875" customWidth="1"/>
    <col min="2306" max="2306" width="3.625" customWidth="1"/>
    <col min="2307" max="2308" width="3.375" customWidth="1"/>
    <col min="2309" max="2309" width="1.875" customWidth="1"/>
    <col min="2310" max="2313" width="3.375" customWidth="1"/>
    <col min="2314" max="2314" width="1.875" customWidth="1"/>
    <col min="2315" max="2315" width="5.25" customWidth="1"/>
    <col min="2316" max="2316" width="1.875" customWidth="1"/>
    <col min="2317" max="2317" width="3.25" customWidth="1"/>
    <col min="2318" max="2320" width="1.875" customWidth="1"/>
    <col min="2321" max="2321" width="4.125" customWidth="1"/>
    <col min="2322" max="2322" width="1.25" customWidth="1"/>
    <col min="2323" max="2326" width="2.25" customWidth="1"/>
    <col min="2327" max="2327" width="1.125" customWidth="1"/>
    <col min="2328" max="2328" width="2.25" customWidth="1"/>
    <col min="2329" max="2329" width="6" customWidth="1"/>
    <col min="2330" max="2330" width="2.75" customWidth="1"/>
    <col min="2331" max="2331" width="3.125" customWidth="1"/>
    <col min="2332" max="2332" width="2" customWidth="1"/>
    <col min="2333" max="2333" width="2.375" customWidth="1"/>
    <col min="2334" max="2334" width="50.625" customWidth="1"/>
    <col min="2561" max="2561" width="10.875" customWidth="1"/>
    <col min="2562" max="2562" width="3.625" customWidth="1"/>
    <col min="2563" max="2564" width="3.375" customWidth="1"/>
    <col min="2565" max="2565" width="1.875" customWidth="1"/>
    <col min="2566" max="2569" width="3.375" customWidth="1"/>
    <col min="2570" max="2570" width="1.875" customWidth="1"/>
    <col min="2571" max="2571" width="5.25" customWidth="1"/>
    <col min="2572" max="2572" width="1.875" customWidth="1"/>
    <col min="2573" max="2573" width="3.25" customWidth="1"/>
    <col min="2574" max="2576" width="1.875" customWidth="1"/>
    <col min="2577" max="2577" width="4.125" customWidth="1"/>
    <col min="2578" max="2578" width="1.25" customWidth="1"/>
    <col min="2579" max="2582" width="2.25" customWidth="1"/>
    <col min="2583" max="2583" width="1.125" customWidth="1"/>
    <col min="2584" max="2584" width="2.25" customWidth="1"/>
    <col min="2585" max="2585" width="6" customWidth="1"/>
    <col min="2586" max="2586" width="2.75" customWidth="1"/>
    <col min="2587" max="2587" width="3.125" customWidth="1"/>
    <col min="2588" max="2588" width="2" customWidth="1"/>
    <col min="2589" max="2589" width="2.375" customWidth="1"/>
    <col min="2590" max="2590" width="50.625" customWidth="1"/>
    <col min="2817" max="2817" width="10.875" customWidth="1"/>
    <col min="2818" max="2818" width="3.625" customWidth="1"/>
    <col min="2819" max="2820" width="3.375" customWidth="1"/>
    <col min="2821" max="2821" width="1.875" customWidth="1"/>
    <col min="2822" max="2825" width="3.375" customWidth="1"/>
    <col min="2826" max="2826" width="1.875" customWidth="1"/>
    <col min="2827" max="2827" width="5.25" customWidth="1"/>
    <col min="2828" max="2828" width="1.875" customWidth="1"/>
    <col min="2829" max="2829" width="3.25" customWidth="1"/>
    <col min="2830" max="2832" width="1.875" customWidth="1"/>
    <col min="2833" max="2833" width="4.125" customWidth="1"/>
    <col min="2834" max="2834" width="1.25" customWidth="1"/>
    <col min="2835" max="2838" width="2.25" customWidth="1"/>
    <col min="2839" max="2839" width="1.125" customWidth="1"/>
    <col min="2840" max="2840" width="2.25" customWidth="1"/>
    <col min="2841" max="2841" width="6" customWidth="1"/>
    <col min="2842" max="2842" width="2.75" customWidth="1"/>
    <col min="2843" max="2843" width="3.125" customWidth="1"/>
    <col min="2844" max="2844" width="2" customWidth="1"/>
    <col min="2845" max="2845" width="2.375" customWidth="1"/>
    <col min="2846" max="2846" width="50.625" customWidth="1"/>
    <col min="3073" max="3073" width="10.875" customWidth="1"/>
    <col min="3074" max="3074" width="3.625" customWidth="1"/>
    <col min="3075" max="3076" width="3.375" customWidth="1"/>
    <col min="3077" max="3077" width="1.875" customWidth="1"/>
    <col min="3078" max="3081" width="3.375" customWidth="1"/>
    <col min="3082" max="3082" width="1.875" customWidth="1"/>
    <col min="3083" max="3083" width="5.25" customWidth="1"/>
    <col min="3084" max="3084" width="1.875" customWidth="1"/>
    <col min="3085" max="3085" width="3.25" customWidth="1"/>
    <col min="3086" max="3088" width="1.875" customWidth="1"/>
    <col min="3089" max="3089" width="4.125" customWidth="1"/>
    <col min="3090" max="3090" width="1.25" customWidth="1"/>
    <col min="3091" max="3094" width="2.25" customWidth="1"/>
    <col min="3095" max="3095" width="1.125" customWidth="1"/>
    <col min="3096" max="3096" width="2.25" customWidth="1"/>
    <col min="3097" max="3097" width="6" customWidth="1"/>
    <col min="3098" max="3098" width="2.75" customWidth="1"/>
    <col min="3099" max="3099" width="3.125" customWidth="1"/>
    <col min="3100" max="3100" width="2" customWidth="1"/>
    <col min="3101" max="3101" width="2.375" customWidth="1"/>
    <col min="3102" max="3102" width="50.625" customWidth="1"/>
    <col min="3329" max="3329" width="10.875" customWidth="1"/>
    <col min="3330" max="3330" width="3.625" customWidth="1"/>
    <col min="3331" max="3332" width="3.375" customWidth="1"/>
    <col min="3333" max="3333" width="1.875" customWidth="1"/>
    <col min="3334" max="3337" width="3.375" customWidth="1"/>
    <col min="3338" max="3338" width="1.875" customWidth="1"/>
    <col min="3339" max="3339" width="5.25" customWidth="1"/>
    <col min="3340" max="3340" width="1.875" customWidth="1"/>
    <col min="3341" max="3341" width="3.25" customWidth="1"/>
    <col min="3342" max="3344" width="1.875" customWidth="1"/>
    <col min="3345" max="3345" width="4.125" customWidth="1"/>
    <col min="3346" max="3346" width="1.25" customWidth="1"/>
    <col min="3347" max="3350" width="2.25" customWidth="1"/>
    <col min="3351" max="3351" width="1.125" customWidth="1"/>
    <col min="3352" max="3352" width="2.25" customWidth="1"/>
    <col min="3353" max="3353" width="6" customWidth="1"/>
    <col min="3354" max="3354" width="2.75" customWidth="1"/>
    <col min="3355" max="3355" width="3.125" customWidth="1"/>
    <col min="3356" max="3356" width="2" customWidth="1"/>
    <col min="3357" max="3357" width="2.375" customWidth="1"/>
    <col min="3358" max="3358" width="50.625" customWidth="1"/>
    <col min="3585" max="3585" width="10.875" customWidth="1"/>
    <col min="3586" max="3586" width="3.625" customWidth="1"/>
    <col min="3587" max="3588" width="3.375" customWidth="1"/>
    <col min="3589" max="3589" width="1.875" customWidth="1"/>
    <col min="3590" max="3593" width="3.375" customWidth="1"/>
    <col min="3594" max="3594" width="1.875" customWidth="1"/>
    <col min="3595" max="3595" width="5.25" customWidth="1"/>
    <col min="3596" max="3596" width="1.875" customWidth="1"/>
    <col min="3597" max="3597" width="3.25" customWidth="1"/>
    <col min="3598" max="3600" width="1.875" customWidth="1"/>
    <col min="3601" max="3601" width="4.125" customWidth="1"/>
    <col min="3602" max="3602" width="1.25" customWidth="1"/>
    <col min="3603" max="3606" width="2.25" customWidth="1"/>
    <col min="3607" max="3607" width="1.125" customWidth="1"/>
    <col min="3608" max="3608" width="2.25" customWidth="1"/>
    <col min="3609" max="3609" width="6" customWidth="1"/>
    <col min="3610" max="3610" width="2.75" customWidth="1"/>
    <col min="3611" max="3611" width="3.125" customWidth="1"/>
    <col min="3612" max="3612" width="2" customWidth="1"/>
    <col min="3613" max="3613" width="2.375" customWidth="1"/>
    <col min="3614" max="3614" width="50.625" customWidth="1"/>
    <col min="3841" max="3841" width="10.875" customWidth="1"/>
    <col min="3842" max="3842" width="3.625" customWidth="1"/>
    <col min="3843" max="3844" width="3.375" customWidth="1"/>
    <col min="3845" max="3845" width="1.875" customWidth="1"/>
    <col min="3846" max="3849" width="3.375" customWidth="1"/>
    <col min="3850" max="3850" width="1.875" customWidth="1"/>
    <col min="3851" max="3851" width="5.25" customWidth="1"/>
    <col min="3852" max="3852" width="1.875" customWidth="1"/>
    <col min="3853" max="3853" width="3.25" customWidth="1"/>
    <col min="3854" max="3856" width="1.875" customWidth="1"/>
    <col min="3857" max="3857" width="4.125" customWidth="1"/>
    <col min="3858" max="3858" width="1.25" customWidth="1"/>
    <col min="3859" max="3862" width="2.25" customWidth="1"/>
    <col min="3863" max="3863" width="1.125" customWidth="1"/>
    <col min="3864" max="3864" width="2.25" customWidth="1"/>
    <col min="3865" max="3865" width="6" customWidth="1"/>
    <col min="3866" max="3866" width="2.75" customWidth="1"/>
    <col min="3867" max="3867" width="3.125" customWidth="1"/>
    <col min="3868" max="3868" width="2" customWidth="1"/>
    <col min="3869" max="3869" width="2.375" customWidth="1"/>
    <col min="3870" max="3870" width="50.625" customWidth="1"/>
    <col min="4097" max="4097" width="10.875" customWidth="1"/>
    <col min="4098" max="4098" width="3.625" customWidth="1"/>
    <col min="4099" max="4100" width="3.375" customWidth="1"/>
    <col min="4101" max="4101" width="1.875" customWidth="1"/>
    <col min="4102" max="4105" width="3.375" customWidth="1"/>
    <col min="4106" max="4106" width="1.875" customWidth="1"/>
    <col min="4107" max="4107" width="5.25" customWidth="1"/>
    <col min="4108" max="4108" width="1.875" customWidth="1"/>
    <col min="4109" max="4109" width="3.25" customWidth="1"/>
    <col min="4110" max="4112" width="1.875" customWidth="1"/>
    <col min="4113" max="4113" width="4.125" customWidth="1"/>
    <col min="4114" max="4114" width="1.25" customWidth="1"/>
    <col min="4115" max="4118" width="2.25" customWidth="1"/>
    <col min="4119" max="4119" width="1.125" customWidth="1"/>
    <col min="4120" max="4120" width="2.25" customWidth="1"/>
    <col min="4121" max="4121" width="6" customWidth="1"/>
    <col min="4122" max="4122" width="2.75" customWidth="1"/>
    <col min="4123" max="4123" width="3.125" customWidth="1"/>
    <col min="4124" max="4124" width="2" customWidth="1"/>
    <col min="4125" max="4125" width="2.375" customWidth="1"/>
    <col min="4126" max="4126" width="50.625" customWidth="1"/>
    <col min="4353" max="4353" width="10.875" customWidth="1"/>
    <col min="4354" max="4354" width="3.625" customWidth="1"/>
    <col min="4355" max="4356" width="3.375" customWidth="1"/>
    <col min="4357" max="4357" width="1.875" customWidth="1"/>
    <col min="4358" max="4361" width="3.375" customWidth="1"/>
    <col min="4362" max="4362" width="1.875" customWidth="1"/>
    <col min="4363" max="4363" width="5.25" customWidth="1"/>
    <col min="4364" max="4364" width="1.875" customWidth="1"/>
    <col min="4365" max="4365" width="3.25" customWidth="1"/>
    <col min="4366" max="4368" width="1.875" customWidth="1"/>
    <col min="4369" max="4369" width="4.125" customWidth="1"/>
    <col min="4370" max="4370" width="1.25" customWidth="1"/>
    <col min="4371" max="4374" width="2.25" customWidth="1"/>
    <col min="4375" max="4375" width="1.125" customWidth="1"/>
    <col min="4376" max="4376" width="2.25" customWidth="1"/>
    <col min="4377" max="4377" width="6" customWidth="1"/>
    <col min="4378" max="4378" width="2.75" customWidth="1"/>
    <col min="4379" max="4379" width="3.125" customWidth="1"/>
    <col min="4380" max="4380" width="2" customWidth="1"/>
    <col min="4381" max="4381" width="2.375" customWidth="1"/>
    <col min="4382" max="4382" width="50.625" customWidth="1"/>
    <col min="4609" max="4609" width="10.875" customWidth="1"/>
    <col min="4610" max="4610" width="3.625" customWidth="1"/>
    <col min="4611" max="4612" width="3.375" customWidth="1"/>
    <col min="4613" max="4613" width="1.875" customWidth="1"/>
    <col min="4614" max="4617" width="3.375" customWidth="1"/>
    <col min="4618" max="4618" width="1.875" customWidth="1"/>
    <col min="4619" max="4619" width="5.25" customWidth="1"/>
    <col min="4620" max="4620" width="1.875" customWidth="1"/>
    <col min="4621" max="4621" width="3.25" customWidth="1"/>
    <col min="4622" max="4624" width="1.875" customWidth="1"/>
    <col min="4625" max="4625" width="4.125" customWidth="1"/>
    <col min="4626" max="4626" width="1.25" customWidth="1"/>
    <col min="4627" max="4630" width="2.25" customWidth="1"/>
    <col min="4631" max="4631" width="1.125" customWidth="1"/>
    <col min="4632" max="4632" width="2.25" customWidth="1"/>
    <col min="4633" max="4633" width="6" customWidth="1"/>
    <col min="4634" max="4634" width="2.75" customWidth="1"/>
    <col min="4635" max="4635" width="3.125" customWidth="1"/>
    <col min="4636" max="4636" width="2" customWidth="1"/>
    <col min="4637" max="4637" width="2.375" customWidth="1"/>
    <col min="4638" max="4638" width="50.625" customWidth="1"/>
    <col min="4865" max="4865" width="10.875" customWidth="1"/>
    <col min="4866" max="4866" width="3.625" customWidth="1"/>
    <col min="4867" max="4868" width="3.375" customWidth="1"/>
    <col min="4869" max="4869" width="1.875" customWidth="1"/>
    <col min="4870" max="4873" width="3.375" customWidth="1"/>
    <col min="4874" max="4874" width="1.875" customWidth="1"/>
    <col min="4875" max="4875" width="5.25" customWidth="1"/>
    <col min="4876" max="4876" width="1.875" customWidth="1"/>
    <col min="4877" max="4877" width="3.25" customWidth="1"/>
    <col min="4878" max="4880" width="1.875" customWidth="1"/>
    <col min="4881" max="4881" width="4.125" customWidth="1"/>
    <col min="4882" max="4882" width="1.25" customWidth="1"/>
    <col min="4883" max="4886" width="2.25" customWidth="1"/>
    <col min="4887" max="4887" width="1.125" customWidth="1"/>
    <col min="4888" max="4888" width="2.25" customWidth="1"/>
    <col min="4889" max="4889" width="6" customWidth="1"/>
    <col min="4890" max="4890" width="2.75" customWidth="1"/>
    <col min="4891" max="4891" width="3.125" customWidth="1"/>
    <col min="4892" max="4892" width="2" customWidth="1"/>
    <col min="4893" max="4893" width="2.375" customWidth="1"/>
    <col min="4894" max="4894" width="50.625" customWidth="1"/>
    <col min="5121" max="5121" width="10.875" customWidth="1"/>
    <col min="5122" max="5122" width="3.625" customWidth="1"/>
    <col min="5123" max="5124" width="3.375" customWidth="1"/>
    <col min="5125" max="5125" width="1.875" customWidth="1"/>
    <col min="5126" max="5129" width="3.375" customWidth="1"/>
    <col min="5130" max="5130" width="1.875" customWidth="1"/>
    <col min="5131" max="5131" width="5.25" customWidth="1"/>
    <col min="5132" max="5132" width="1.875" customWidth="1"/>
    <col min="5133" max="5133" width="3.25" customWidth="1"/>
    <col min="5134" max="5136" width="1.875" customWidth="1"/>
    <col min="5137" max="5137" width="4.125" customWidth="1"/>
    <col min="5138" max="5138" width="1.25" customWidth="1"/>
    <col min="5139" max="5142" width="2.25" customWidth="1"/>
    <col min="5143" max="5143" width="1.125" customWidth="1"/>
    <col min="5144" max="5144" width="2.25" customWidth="1"/>
    <col min="5145" max="5145" width="6" customWidth="1"/>
    <col min="5146" max="5146" width="2.75" customWidth="1"/>
    <col min="5147" max="5147" width="3.125" customWidth="1"/>
    <col min="5148" max="5148" width="2" customWidth="1"/>
    <col min="5149" max="5149" width="2.375" customWidth="1"/>
    <col min="5150" max="5150" width="50.625" customWidth="1"/>
    <col min="5377" max="5377" width="10.875" customWidth="1"/>
    <col min="5378" max="5378" width="3.625" customWidth="1"/>
    <col min="5379" max="5380" width="3.375" customWidth="1"/>
    <col min="5381" max="5381" width="1.875" customWidth="1"/>
    <col min="5382" max="5385" width="3.375" customWidth="1"/>
    <col min="5386" max="5386" width="1.875" customWidth="1"/>
    <col min="5387" max="5387" width="5.25" customWidth="1"/>
    <col min="5388" max="5388" width="1.875" customWidth="1"/>
    <col min="5389" max="5389" width="3.25" customWidth="1"/>
    <col min="5390" max="5392" width="1.875" customWidth="1"/>
    <col min="5393" max="5393" width="4.125" customWidth="1"/>
    <col min="5394" max="5394" width="1.25" customWidth="1"/>
    <col min="5395" max="5398" width="2.25" customWidth="1"/>
    <col min="5399" max="5399" width="1.125" customWidth="1"/>
    <col min="5400" max="5400" width="2.25" customWidth="1"/>
    <col min="5401" max="5401" width="6" customWidth="1"/>
    <col min="5402" max="5402" width="2.75" customWidth="1"/>
    <col min="5403" max="5403" width="3.125" customWidth="1"/>
    <col min="5404" max="5404" width="2" customWidth="1"/>
    <col min="5405" max="5405" width="2.375" customWidth="1"/>
    <col min="5406" max="5406" width="50.625" customWidth="1"/>
    <col min="5633" max="5633" width="10.875" customWidth="1"/>
    <col min="5634" max="5634" width="3.625" customWidth="1"/>
    <col min="5635" max="5636" width="3.375" customWidth="1"/>
    <col min="5637" max="5637" width="1.875" customWidth="1"/>
    <col min="5638" max="5641" width="3.375" customWidth="1"/>
    <col min="5642" max="5642" width="1.875" customWidth="1"/>
    <col min="5643" max="5643" width="5.25" customWidth="1"/>
    <col min="5644" max="5644" width="1.875" customWidth="1"/>
    <col min="5645" max="5645" width="3.25" customWidth="1"/>
    <col min="5646" max="5648" width="1.875" customWidth="1"/>
    <col min="5649" max="5649" width="4.125" customWidth="1"/>
    <col min="5650" max="5650" width="1.25" customWidth="1"/>
    <col min="5651" max="5654" width="2.25" customWidth="1"/>
    <col min="5655" max="5655" width="1.125" customWidth="1"/>
    <col min="5656" max="5656" width="2.25" customWidth="1"/>
    <col min="5657" max="5657" width="6" customWidth="1"/>
    <col min="5658" max="5658" width="2.75" customWidth="1"/>
    <col min="5659" max="5659" width="3.125" customWidth="1"/>
    <col min="5660" max="5660" width="2" customWidth="1"/>
    <col min="5661" max="5661" width="2.375" customWidth="1"/>
    <col min="5662" max="5662" width="50.625" customWidth="1"/>
    <col min="5889" max="5889" width="10.875" customWidth="1"/>
    <col min="5890" max="5890" width="3.625" customWidth="1"/>
    <col min="5891" max="5892" width="3.375" customWidth="1"/>
    <col min="5893" max="5893" width="1.875" customWidth="1"/>
    <col min="5894" max="5897" width="3.375" customWidth="1"/>
    <col min="5898" max="5898" width="1.875" customWidth="1"/>
    <col min="5899" max="5899" width="5.25" customWidth="1"/>
    <col min="5900" max="5900" width="1.875" customWidth="1"/>
    <col min="5901" max="5901" width="3.25" customWidth="1"/>
    <col min="5902" max="5904" width="1.875" customWidth="1"/>
    <col min="5905" max="5905" width="4.125" customWidth="1"/>
    <col min="5906" max="5906" width="1.25" customWidth="1"/>
    <col min="5907" max="5910" width="2.25" customWidth="1"/>
    <col min="5911" max="5911" width="1.125" customWidth="1"/>
    <col min="5912" max="5912" width="2.25" customWidth="1"/>
    <col min="5913" max="5913" width="6" customWidth="1"/>
    <col min="5914" max="5914" width="2.75" customWidth="1"/>
    <col min="5915" max="5915" width="3.125" customWidth="1"/>
    <col min="5916" max="5916" width="2" customWidth="1"/>
    <col min="5917" max="5917" width="2.375" customWidth="1"/>
    <col min="5918" max="5918" width="50.625" customWidth="1"/>
    <col min="6145" max="6145" width="10.875" customWidth="1"/>
    <col min="6146" max="6146" width="3.625" customWidth="1"/>
    <col min="6147" max="6148" width="3.375" customWidth="1"/>
    <col min="6149" max="6149" width="1.875" customWidth="1"/>
    <col min="6150" max="6153" width="3.375" customWidth="1"/>
    <col min="6154" max="6154" width="1.875" customWidth="1"/>
    <col min="6155" max="6155" width="5.25" customWidth="1"/>
    <col min="6156" max="6156" width="1.875" customWidth="1"/>
    <col min="6157" max="6157" width="3.25" customWidth="1"/>
    <col min="6158" max="6160" width="1.875" customWidth="1"/>
    <col min="6161" max="6161" width="4.125" customWidth="1"/>
    <col min="6162" max="6162" width="1.25" customWidth="1"/>
    <col min="6163" max="6166" width="2.25" customWidth="1"/>
    <col min="6167" max="6167" width="1.125" customWidth="1"/>
    <col min="6168" max="6168" width="2.25" customWidth="1"/>
    <col min="6169" max="6169" width="6" customWidth="1"/>
    <col min="6170" max="6170" width="2.75" customWidth="1"/>
    <col min="6171" max="6171" width="3.125" customWidth="1"/>
    <col min="6172" max="6172" width="2" customWidth="1"/>
    <col min="6173" max="6173" width="2.375" customWidth="1"/>
    <col min="6174" max="6174" width="50.625" customWidth="1"/>
    <col min="6401" max="6401" width="10.875" customWidth="1"/>
    <col min="6402" max="6402" width="3.625" customWidth="1"/>
    <col min="6403" max="6404" width="3.375" customWidth="1"/>
    <col min="6405" max="6405" width="1.875" customWidth="1"/>
    <col min="6406" max="6409" width="3.375" customWidth="1"/>
    <col min="6410" max="6410" width="1.875" customWidth="1"/>
    <col min="6411" max="6411" width="5.25" customWidth="1"/>
    <col min="6412" max="6412" width="1.875" customWidth="1"/>
    <col min="6413" max="6413" width="3.25" customWidth="1"/>
    <col min="6414" max="6416" width="1.875" customWidth="1"/>
    <col min="6417" max="6417" width="4.125" customWidth="1"/>
    <col min="6418" max="6418" width="1.25" customWidth="1"/>
    <col min="6419" max="6422" width="2.25" customWidth="1"/>
    <col min="6423" max="6423" width="1.125" customWidth="1"/>
    <col min="6424" max="6424" width="2.25" customWidth="1"/>
    <col min="6425" max="6425" width="6" customWidth="1"/>
    <col min="6426" max="6426" width="2.75" customWidth="1"/>
    <col min="6427" max="6427" width="3.125" customWidth="1"/>
    <col min="6428" max="6428" width="2" customWidth="1"/>
    <col min="6429" max="6429" width="2.375" customWidth="1"/>
    <col min="6430" max="6430" width="50.625" customWidth="1"/>
    <col min="6657" max="6657" width="10.875" customWidth="1"/>
    <col min="6658" max="6658" width="3.625" customWidth="1"/>
    <col min="6659" max="6660" width="3.375" customWidth="1"/>
    <col min="6661" max="6661" width="1.875" customWidth="1"/>
    <col min="6662" max="6665" width="3.375" customWidth="1"/>
    <col min="6666" max="6666" width="1.875" customWidth="1"/>
    <col min="6667" max="6667" width="5.25" customWidth="1"/>
    <col min="6668" max="6668" width="1.875" customWidth="1"/>
    <col min="6669" max="6669" width="3.25" customWidth="1"/>
    <col min="6670" max="6672" width="1.875" customWidth="1"/>
    <col min="6673" max="6673" width="4.125" customWidth="1"/>
    <col min="6674" max="6674" width="1.25" customWidth="1"/>
    <col min="6675" max="6678" width="2.25" customWidth="1"/>
    <col min="6679" max="6679" width="1.125" customWidth="1"/>
    <col min="6680" max="6680" width="2.25" customWidth="1"/>
    <col min="6681" max="6681" width="6" customWidth="1"/>
    <col min="6682" max="6682" width="2.75" customWidth="1"/>
    <col min="6683" max="6683" width="3.125" customWidth="1"/>
    <col min="6684" max="6684" width="2" customWidth="1"/>
    <col min="6685" max="6685" width="2.375" customWidth="1"/>
    <col min="6686" max="6686" width="50.625" customWidth="1"/>
    <col min="6913" max="6913" width="10.875" customWidth="1"/>
    <col min="6914" max="6914" width="3.625" customWidth="1"/>
    <col min="6915" max="6916" width="3.375" customWidth="1"/>
    <col min="6917" max="6917" width="1.875" customWidth="1"/>
    <col min="6918" max="6921" width="3.375" customWidth="1"/>
    <col min="6922" max="6922" width="1.875" customWidth="1"/>
    <col min="6923" max="6923" width="5.25" customWidth="1"/>
    <col min="6924" max="6924" width="1.875" customWidth="1"/>
    <col min="6925" max="6925" width="3.25" customWidth="1"/>
    <col min="6926" max="6928" width="1.875" customWidth="1"/>
    <col min="6929" max="6929" width="4.125" customWidth="1"/>
    <col min="6930" max="6930" width="1.25" customWidth="1"/>
    <col min="6931" max="6934" width="2.25" customWidth="1"/>
    <col min="6935" max="6935" width="1.125" customWidth="1"/>
    <col min="6936" max="6936" width="2.25" customWidth="1"/>
    <col min="6937" max="6937" width="6" customWidth="1"/>
    <col min="6938" max="6938" width="2.75" customWidth="1"/>
    <col min="6939" max="6939" width="3.125" customWidth="1"/>
    <col min="6940" max="6940" width="2" customWidth="1"/>
    <col min="6941" max="6941" width="2.375" customWidth="1"/>
    <col min="6942" max="6942" width="50.625" customWidth="1"/>
    <col min="7169" max="7169" width="10.875" customWidth="1"/>
    <col min="7170" max="7170" width="3.625" customWidth="1"/>
    <col min="7171" max="7172" width="3.375" customWidth="1"/>
    <col min="7173" max="7173" width="1.875" customWidth="1"/>
    <col min="7174" max="7177" width="3.375" customWidth="1"/>
    <col min="7178" max="7178" width="1.875" customWidth="1"/>
    <col min="7179" max="7179" width="5.25" customWidth="1"/>
    <col min="7180" max="7180" width="1.875" customWidth="1"/>
    <col min="7181" max="7181" width="3.25" customWidth="1"/>
    <col min="7182" max="7184" width="1.875" customWidth="1"/>
    <col min="7185" max="7185" width="4.125" customWidth="1"/>
    <col min="7186" max="7186" width="1.25" customWidth="1"/>
    <col min="7187" max="7190" width="2.25" customWidth="1"/>
    <col min="7191" max="7191" width="1.125" customWidth="1"/>
    <col min="7192" max="7192" width="2.25" customWidth="1"/>
    <col min="7193" max="7193" width="6" customWidth="1"/>
    <col min="7194" max="7194" width="2.75" customWidth="1"/>
    <col min="7195" max="7195" width="3.125" customWidth="1"/>
    <col min="7196" max="7196" width="2" customWidth="1"/>
    <col min="7197" max="7197" width="2.375" customWidth="1"/>
    <col min="7198" max="7198" width="50.625" customWidth="1"/>
    <col min="7425" max="7425" width="10.875" customWidth="1"/>
    <col min="7426" max="7426" width="3.625" customWidth="1"/>
    <col min="7427" max="7428" width="3.375" customWidth="1"/>
    <col min="7429" max="7429" width="1.875" customWidth="1"/>
    <col min="7430" max="7433" width="3.375" customWidth="1"/>
    <col min="7434" max="7434" width="1.875" customWidth="1"/>
    <col min="7435" max="7435" width="5.25" customWidth="1"/>
    <col min="7436" max="7436" width="1.875" customWidth="1"/>
    <col min="7437" max="7437" width="3.25" customWidth="1"/>
    <col min="7438" max="7440" width="1.875" customWidth="1"/>
    <col min="7441" max="7441" width="4.125" customWidth="1"/>
    <col min="7442" max="7442" width="1.25" customWidth="1"/>
    <col min="7443" max="7446" width="2.25" customWidth="1"/>
    <col min="7447" max="7447" width="1.125" customWidth="1"/>
    <col min="7448" max="7448" width="2.25" customWidth="1"/>
    <col min="7449" max="7449" width="6" customWidth="1"/>
    <col min="7450" max="7450" width="2.75" customWidth="1"/>
    <col min="7451" max="7451" width="3.125" customWidth="1"/>
    <col min="7452" max="7452" width="2" customWidth="1"/>
    <col min="7453" max="7453" width="2.375" customWidth="1"/>
    <col min="7454" max="7454" width="50.625" customWidth="1"/>
    <col min="7681" max="7681" width="10.875" customWidth="1"/>
    <col min="7682" max="7682" width="3.625" customWidth="1"/>
    <col min="7683" max="7684" width="3.375" customWidth="1"/>
    <col min="7685" max="7685" width="1.875" customWidth="1"/>
    <col min="7686" max="7689" width="3.375" customWidth="1"/>
    <col min="7690" max="7690" width="1.875" customWidth="1"/>
    <col min="7691" max="7691" width="5.25" customWidth="1"/>
    <col min="7692" max="7692" width="1.875" customWidth="1"/>
    <col min="7693" max="7693" width="3.25" customWidth="1"/>
    <col min="7694" max="7696" width="1.875" customWidth="1"/>
    <col min="7697" max="7697" width="4.125" customWidth="1"/>
    <col min="7698" max="7698" width="1.25" customWidth="1"/>
    <col min="7699" max="7702" width="2.25" customWidth="1"/>
    <col min="7703" max="7703" width="1.125" customWidth="1"/>
    <col min="7704" max="7704" width="2.25" customWidth="1"/>
    <col min="7705" max="7705" width="6" customWidth="1"/>
    <col min="7706" max="7706" width="2.75" customWidth="1"/>
    <col min="7707" max="7707" width="3.125" customWidth="1"/>
    <col min="7708" max="7708" width="2" customWidth="1"/>
    <col min="7709" max="7709" width="2.375" customWidth="1"/>
    <col min="7710" max="7710" width="50.625" customWidth="1"/>
    <col min="7937" max="7937" width="10.875" customWidth="1"/>
    <col min="7938" max="7938" width="3.625" customWidth="1"/>
    <col min="7939" max="7940" width="3.375" customWidth="1"/>
    <col min="7941" max="7941" width="1.875" customWidth="1"/>
    <col min="7942" max="7945" width="3.375" customWidth="1"/>
    <col min="7946" max="7946" width="1.875" customWidth="1"/>
    <col min="7947" max="7947" width="5.25" customWidth="1"/>
    <col min="7948" max="7948" width="1.875" customWidth="1"/>
    <col min="7949" max="7949" width="3.25" customWidth="1"/>
    <col min="7950" max="7952" width="1.875" customWidth="1"/>
    <col min="7953" max="7953" width="4.125" customWidth="1"/>
    <col min="7954" max="7954" width="1.25" customWidth="1"/>
    <col min="7955" max="7958" width="2.25" customWidth="1"/>
    <col min="7959" max="7959" width="1.125" customWidth="1"/>
    <col min="7960" max="7960" width="2.25" customWidth="1"/>
    <col min="7961" max="7961" width="6" customWidth="1"/>
    <col min="7962" max="7962" width="2.75" customWidth="1"/>
    <col min="7963" max="7963" width="3.125" customWidth="1"/>
    <col min="7964" max="7964" width="2" customWidth="1"/>
    <col min="7965" max="7965" width="2.375" customWidth="1"/>
    <col min="7966" max="7966" width="50.625" customWidth="1"/>
    <col min="8193" max="8193" width="10.875" customWidth="1"/>
    <col min="8194" max="8194" width="3.625" customWidth="1"/>
    <col min="8195" max="8196" width="3.375" customWidth="1"/>
    <col min="8197" max="8197" width="1.875" customWidth="1"/>
    <col min="8198" max="8201" width="3.375" customWidth="1"/>
    <col min="8202" max="8202" width="1.875" customWidth="1"/>
    <col min="8203" max="8203" width="5.25" customWidth="1"/>
    <col min="8204" max="8204" width="1.875" customWidth="1"/>
    <col min="8205" max="8205" width="3.25" customWidth="1"/>
    <col min="8206" max="8208" width="1.875" customWidth="1"/>
    <col min="8209" max="8209" width="4.125" customWidth="1"/>
    <col min="8210" max="8210" width="1.25" customWidth="1"/>
    <col min="8211" max="8214" width="2.25" customWidth="1"/>
    <col min="8215" max="8215" width="1.125" customWidth="1"/>
    <col min="8216" max="8216" width="2.25" customWidth="1"/>
    <col min="8217" max="8217" width="6" customWidth="1"/>
    <col min="8218" max="8218" width="2.75" customWidth="1"/>
    <col min="8219" max="8219" width="3.125" customWidth="1"/>
    <col min="8220" max="8220" width="2" customWidth="1"/>
    <col min="8221" max="8221" width="2.375" customWidth="1"/>
    <col min="8222" max="8222" width="50.625" customWidth="1"/>
    <col min="8449" max="8449" width="10.875" customWidth="1"/>
    <col min="8450" max="8450" width="3.625" customWidth="1"/>
    <col min="8451" max="8452" width="3.375" customWidth="1"/>
    <col min="8453" max="8453" width="1.875" customWidth="1"/>
    <col min="8454" max="8457" width="3.375" customWidth="1"/>
    <col min="8458" max="8458" width="1.875" customWidth="1"/>
    <col min="8459" max="8459" width="5.25" customWidth="1"/>
    <col min="8460" max="8460" width="1.875" customWidth="1"/>
    <col min="8461" max="8461" width="3.25" customWidth="1"/>
    <col min="8462" max="8464" width="1.875" customWidth="1"/>
    <col min="8465" max="8465" width="4.125" customWidth="1"/>
    <col min="8466" max="8466" width="1.25" customWidth="1"/>
    <col min="8467" max="8470" width="2.25" customWidth="1"/>
    <col min="8471" max="8471" width="1.125" customWidth="1"/>
    <col min="8472" max="8472" width="2.25" customWidth="1"/>
    <col min="8473" max="8473" width="6" customWidth="1"/>
    <col min="8474" max="8474" width="2.75" customWidth="1"/>
    <col min="8475" max="8475" width="3.125" customWidth="1"/>
    <col min="8476" max="8476" width="2" customWidth="1"/>
    <col min="8477" max="8477" width="2.375" customWidth="1"/>
    <col min="8478" max="8478" width="50.625" customWidth="1"/>
    <col min="8705" max="8705" width="10.875" customWidth="1"/>
    <col min="8706" max="8706" width="3.625" customWidth="1"/>
    <col min="8707" max="8708" width="3.375" customWidth="1"/>
    <col min="8709" max="8709" width="1.875" customWidth="1"/>
    <col min="8710" max="8713" width="3.375" customWidth="1"/>
    <col min="8714" max="8714" width="1.875" customWidth="1"/>
    <col min="8715" max="8715" width="5.25" customWidth="1"/>
    <col min="8716" max="8716" width="1.875" customWidth="1"/>
    <col min="8717" max="8717" width="3.25" customWidth="1"/>
    <col min="8718" max="8720" width="1.875" customWidth="1"/>
    <col min="8721" max="8721" width="4.125" customWidth="1"/>
    <col min="8722" max="8722" width="1.25" customWidth="1"/>
    <col min="8723" max="8726" width="2.25" customWidth="1"/>
    <col min="8727" max="8727" width="1.125" customWidth="1"/>
    <col min="8728" max="8728" width="2.25" customWidth="1"/>
    <col min="8729" max="8729" width="6" customWidth="1"/>
    <col min="8730" max="8730" width="2.75" customWidth="1"/>
    <col min="8731" max="8731" width="3.125" customWidth="1"/>
    <col min="8732" max="8732" width="2" customWidth="1"/>
    <col min="8733" max="8733" width="2.375" customWidth="1"/>
    <col min="8734" max="8734" width="50.625" customWidth="1"/>
    <col min="8961" max="8961" width="10.875" customWidth="1"/>
    <col min="8962" max="8962" width="3.625" customWidth="1"/>
    <col min="8963" max="8964" width="3.375" customWidth="1"/>
    <col min="8965" max="8965" width="1.875" customWidth="1"/>
    <col min="8966" max="8969" width="3.375" customWidth="1"/>
    <col min="8970" max="8970" width="1.875" customWidth="1"/>
    <col min="8971" max="8971" width="5.25" customWidth="1"/>
    <col min="8972" max="8972" width="1.875" customWidth="1"/>
    <col min="8973" max="8973" width="3.25" customWidth="1"/>
    <col min="8974" max="8976" width="1.875" customWidth="1"/>
    <col min="8977" max="8977" width="4.125" customWidth="1"/>
    <col min="8978" max="8978" width="1.25" customWidth="1"/>
    <col min="8979" max="8982" width="2.25" customWidth="1"/>
    <col min="8983" max="8983" width="1.125" customWidth="1"/>
    <col min="8984" max="8984" width="2.25" customWidth="1"/>
    <col min="8985" max="8985" width="6" customWidth="1"/>
    <col min="8986" max="8986" width="2.75" customWidth="1"/>
    <col min="8987" max="8987" width="3.125" customWidth="1"/>
    <col min="8988" max="8988" width="2" customWidth="1"/>
    <col min="8989" max="8989" width="2.375" customWidth="1"/>
    <col min="8990" max="8990" width="50.625" customWidth="1"/>
    <col min="9217" max="9217" width="10.875" customWidth="1"/>
    <col min="9218" max="9218" width="3.625" customWidth="1"/>
    <col min="9219" max="9220" width="3.375" customWidth="1"/>
    <col min="9221" max="9221" width="1.875" customWidth="1"/>
    <col min="9222" max="9225" width="3.375" customWidth="1"/>
    <col min="9226" max="9226" width="1.875" customWidth="1"/>
    <col min="9227" max="9227" width="5.25" customWidth="1"/>
    <col min="9228" max="9228" width="1.875" customWidth="1"/>
    <col min="9229" max="9229" width="3.25" customWidth="1"/>
    <col min="9230" max="9232" width="1.875" customWidth="1"/>
    <col min="9233" max="9233" width="4.125" customWidth="1"/>
    <col min="9234" max="9234" width="1.25" customWidth="1"/>
    <col min="9235" max="9238" width="2.25" customWidth="1"/>
    <col min="9239" max="9239" width="1.125" customWidth="1"/>
    <col min="9240" max="9240" width="2.25" customWidth="1"/>
    <col min="9241" max="9241" width="6" customWidth="1"/>
    <col min="9242" max="9242" width="2.75" customWidth="1"/>
    <col min="9243" max="9243" width="3.125" customWidth="1"/>
    <col min="9244" max="9244" width="2" customWidth="1"/>
    <col min="9245" max="9245" width="2.375" customWidth="1"/>
    <col min="9246" max="9246" width="50.625" customWidth="1"/>
    <col min="9473" max="9473" width="10.875" customWidth="1"/>
    <col min="9474" max="9474" width="3.625" customWidth="1"/>
    <col min="9475" max="9476" width="3.375" customWidth="1"/>
    <col min="9477" max="9477" width="1.875" customWidth="1"/>
    <col min="9478" max="9481" width="3.375" customWidth="1"/>
    <col min="9482" max="9482" width="1.875" customWidth="1"/>
    <col min="9483" max="9483" width="5.25" customWidth="1"/>
    <col min="9484" max="9484" width="1.875" customWidth="1"/>
    <col min="9485" max="9485" width="3.25" customWidth="1"/>
    <col min="9486" max="9488" width="1.875" customWidth="1"/>
    <col min="9489" max="9489" width="4.125" customWidth="1"/>
    <col min="9490" max="9490" width="1.25" customWidth="1"/>
    <col min="9491" max="9494" width="2.25" customWidth="1"/>
    <col min="9495" max="9495" width="1.125" customWidth="1"/>
    <col min="9496" max="9496" width="2.25" customWidth="1"/>
    <col min="9497" max="9497" width="6" customWidth="1"/>
    <col min="9498" max="9498" width="2.75" customWidth="1"/>
    <col min="9499" max="9499" width="3.125" customWidth="1"/>
    <col min="9500" max="9500" width="2" customWidth="1"/>
    <col min="9501" max="9501" width="2.375" customWidth="1"/>
    <col min="9502" max="9502" width="50.625" customWidth="1"/>
    <col min="9729" max="9729" width="10.875" customWidth="1"/>
    <col min="9730" max="9730" width="3.625" customWidth="1"/>
    <col min="9731" max="9732" width="3.375" customWidth="1"/>
    <col min="9733" max="9733" width="1.875" customWidth="1"/>
    <col min="9734" max="9737" width="3.375" customWidth="1"/>
    <col min="9738" max="9738" width="1.875" customWidth="1"/>
    <col min="9739" max="9739" width="5.25" customWidth="1"/>
    <col min="9740" max="9740" width="1.875" customWidth="1"/>
    <col min="9741" max="9741" width="3.25" customWidth="1"/>
    <col min="9742" max="9744" width="1.875" customWidth="1"/>
    <col min="9745" max="9745" width="4.125" customWidth="1"/>
    <col min="9746" max="9746" width="1.25" customWidth="1"/>
    <col min="9747" max="9750" width="2.25" customWidth="1"/>
    <col min="9751" max="9751" width="1.125" customWidth="1"/>
    <col min="9752" max="9752" width="2.25" customWidth="1"/>
    <col min="9753" max="9753" width="6" customWidth="1"/>
    <col min="9754" max="9754" width="2.75" customWidth="1"/>
    <col min="9755" max="9755" width="3.125" customWidth="1"/>
    <col min="9756" max="9756" width="2" customWidth="1"/>
    <col min="9757" max="9757" width="2.375" customWidth="1"/>
    <col min="9758" max="9758" width="50.625" customWidth="1"/>
    <col min="9985" max="9985" width="10.875" customWidth="1"/>
    <col min="9986" max="9986" width="3.625" customWidth="1"/>
    <col min="9987" max="9988" width="3.375" customWidth="1"/>
    <col min="9989" max="9989" width="1.875" customWidth="1"/>
    <col min="9990" max="9993" width="3.375" customWidth="1"/>
    <col min="9994" max="9994" width="1.875" customWidth="1"/>
    <col min="9995" max="9995" width="5.25" customWidth="1"/>
    <col min="9996" max="9996" width="1.875" customWidth="1"/>
    <col min="9997" max="9997" width="3.25" customWidth="1"/>
    <col min="9998" max="10000" width="1.875" customWidth="1"/>
    <col min="10001" max="10001" width="4.125" customWidth="1"/>
    <col min="10002" max="10002" width="1.25" customWidth="1"/>
    <col min="10003" max="10006" width="2.25" customWidth="1"/>
    <col min="10007" max="10007" width="1.125" customWidth="1"/>
    <col min="10008" max="10008" width="2.25" customWidth="1"/>
    <col min="10009" max="10009" width="6" customWidth="1"/>
    <col min="10010" max="10010" width="2.75" customWidth="1"/>
    <col min="10011" max="10011" width="3.125" customWidth="1"/>
    <col min="10012" max="10012" width="2" customWidth="1"/>
    <col min="10013" max="10013" width="2.375" customWidth="1"/>
    <col min="10014" max="10014" width="50.625" customWidth="1"/>
    <col min="10241" max="10241" width="10.875" customWidth="1"/>
    <col min="10242" max="10242" width="3.625" customWidth="1"/>
    <col min="10243" max="10244" width="3.375" customWidth="1"/>
    <col min="10245" max="10245" width="1.875" customWidth="1"/>
    <col min="10246" max="10249" width="3.375" customWidth="1"/>
    <col min="10250" max="10250" width="1.875" customWidth="1"/>
    <col min="10251" max="10251" width="5.25" customWidth="1"/>
    <col min="10252" max="10252" width="1.875" customWidth="1"/>
    <col min="10253" max="10253" width="3.25" customWidth="1"/>
    <col min="10254" max="10256" width="1.875" customWidth="1"/>
    <col min="10257" max="10257" width="4.125" customWidth="1"/>
    <col min="10258" max="10258" width="1.25" customWidth="1"/>
    <col min="10259" max="10262" width="2.25" customWidth="1"/>
    <col min="10263" max="10263" width="1.125" customWidth="1"/>
    <col min="10264" max="10264" width="2.25" customWidth="1"/>
    <col min="10265" max="10265" width="6" customWidth="1"/>
    <col min="10266" max="10266" width="2.75" customWidth="1"/>
    <col min="10267" max="10267" width="3.125" customWidth="1"/>
    <col min="10268" max="10268" width="2" customWidth="1"/>
    <col min="10269" max="10269" width="2.375" customWidth="1"/>
    <col min="10270" max="10270" width="50.625" customWidth="1"/>
    <col min="10497" max="10497" width="10.875" customWidth="1"/>
    <col min="10498" max="10498" width="3.625" customWidth="1"/>
    <col min="10499" max="10500" width="3.375" customWidth="1"/>
    <col min="10501" max="10501" width="1.875" customWidth="1"/>
    <col min="10502" max="10505" width="3.375" customWidth="1"/>
    <col min="10506" max="10506" width="1.875" customWidth="1"/>
    <col min="10507" max="10507" width="5.25" customWidth="1"/>
    <col min="10508" max="10508" width="1.875" customWidth="1"/>
    <col min="10509" max="10509" width="3.25" customWidth="1"/>
    <col min="10510" max="10512" width="1.875" customWidth="1"/>
    <col min="10513" max="10513" width="4.125" customWidth="1"/>
    <col min="10514" max="10514" width="1.25" customWidth="1"/>
    <col min="10515" max="10518" width="2.25" customWidth="1"/>
    <col min="10519" max="10519" width="1.125" customWidth="1"/>
    <col min="10520" max="10520" width="2.25" customWidth="1"/>
    <col min="10521" max="10521" width="6" customWidth="1"/>
    <col min="10522" max="10522" width="2.75" customWidth="1"/>
    <col min="10523" max="10523" width="3.125" customWidth="1"/>
    <col min="10524" max="10524" width="2" customWidth="1"/>
    <col min="10525" max="10525" width="2.375" customWidth="1"/>
    <col min="10526" max="10526" width="50.625" customWidth="1"/>
    <col min="10753" max="10753" width="10.875" customWidth="1"/>
    <col min="10754" max="10754" width="3.625" customWidth="1"/>
    <col min="10755" max="10756" width="3.375" customWidth="1"/>
    <col min="10757" max="10757" width="1.875" customWidth="1"/>
    <col min="10758" max="10761" width="3.375" customWidth="1"/>
    <col min="10762" max="10762" width="1.875" customWidth="1"/>
    <col min="10763" max="10763" width="5.25" customWidth="1"/>
    <col min="10764" max="10764" width="1.875" customWidth="1"/>
    <col min="10765" max="10765" width="3.25" customWidth="1"/>
    <col min="10766" max="10768" width="1.875" customWidth="1"/>
    <col min="10769" max="10769" width="4.125" customWidth="1"/>
    <col min="10770" max="10770" width="1.25" customWidth="1"/>
    <col min="10771" max="10774" width="2.25" customWidth="1"/>
    <col min="10775" max="10775" width="1.125" customWidth="1"/>
    <col min="10776" max="10776" width="2.25" customWidth="1"/>
    <col min="10777" max="10777" width="6" customWidth="1"/>
    <col min="10778" max="10778" width="2.75" customWidth="1"/>
    <col min="10779" max="10779" width="3.125" customWidth="1"/>
    <col min="10780" max="10780" width="2" customWidth="1"/>
    <col min="10781" max="10781" width="2.375" customWidth="1"/>
    <col min="10782" max="10782" width="50.625" customWidth="1"/>
    <col min="11009" max="11009" width="10.875" customWidth="1"/>
    <col min="11010" max="11010" width="3.625" customWidth="1"/>
    <col min="11011" max="11012" width="3.375" customWidth="1"/>
    <col min="11013" max="11013" width="1.875" customWidth="1"/>
    <col min="11014" max="11017" width="3.375" customWidth="1"/>
    <col min="11018" max="11018" width="1.875" customWidth="1"/>
    <col min="11019" max="11019" width="5.25" customWidth="1"/>
    <col min="11020" max="11020" width="1.875" customWidth="1"/>
    <col min="11021" max="11021" width="3.25" customWidth="1"/>
    <col min="11022" max="11024" width="1.875" customWidth="1"/>
    <col min="11025" max="11025" width="4.125" customWidth="1"/>
    <col min="11026" max="11026" width="1.25" customWidth="1"/>
    <col min="11027" max="11030" width="2.25" customWidth="1"/>
    <col min="11031" max="11031" width="1.125" customWidth="1"/>
    <col min="11032" max="11032" width="2.25" customWidth="1"/>
    <col min="11033" max="11033" width="6" customWidth="1"/>
    <col min="11034" max="11034" width="2.75" customWidth="1"/>
    <col min="11035" max="11035" width="3.125" customWidth="1"/>
    <col min="11036" max="11036" width="2" customWidth="1"/>
    <col min="11037" max="11037" width="2.375" customWidth="1"/>
    <col min="11038" max="11038" width="50.625" customWidth="1"/>
    <col min="11265" max="11265" width="10.875" customWidth="1"/>
    <col min="11266" max="11266" width="3.625" customWidth="1"/>
    <col min="11267" max="11268" width="3.375" customWidth="1"/>
    <col min="11269" max="11269" width="1.875" customWidth="1"/>
    <col min="11270" max="11273" width="3.375" customWidth="1"/>
    <col min="11274" max="11274" width="1.875" customWidth="1"/>
    <col min="11275" max="11275" width="5.25" customWidth="1"/>
    <col min="11276" max="11276" width="1.875" customWidth="1"/>
    <col min="11277" max="11277" width="3.25" customWidth="1"/>
    <col min="11278" max="11280" width="1.875" customWidth="1"/>
    <col min="11281" max="11281" width="4.125" customWidth="1"/>
    <col min="11282" max="11282" width="1.25" customWidth="1"/>
    <col min="11283" max="11286" width="2.25" customWidth="1"/>
    <col min="11287" max="11287" width="1.125" customWidth="1"/>
    <col min="11288" max="11288" width="2.25" customWidth="1"/>
    <col min="11289" max="11289" width="6" customWidth="1"/>
    <col min="11290" max="11290" width="2.75" customWidth="1"/>
    <col min="11291" max="11291" width="3.125" customWidth="1"/>
    <col min="11292" max="11292" width="2" customWidth="1"/>
    <col min="11293" max="11293" width="2.375" customWidth="1"/>
    <col min="11294" max="11294" width="50.625" customWidth="1"/>
    <col min="11521" max="11521" width="10.875" customWidth="1"/>
    <col min="11522" max="11522" width="3.625" customWidth="1"/>
    <col min="11523" max="11524" width="3.375" customWidth="1"/>
    <col min="11525" max="11525" width="1.875" customWidth="1"/>
    <col min="11526" max="11529" width="3.375" customWidth="1"/>
    <col min="11530" max="11530" width="1.875" customWidth="1"/>
    <col min="11531" max="11531" width="5.25" customWidth="1"/>
    <col min="11532" max="11532" width="1.875" customWidth="1"/>
    <col min="11533" max="11533" width="3.25" customWidth="1"/>
    <col min="11534" max="11536" width="1.875" customWidth="1"/>
    <col min="11537" max="11537" width="4.125" customWidth="1"/>
    <col min="11538" max="11538" width="1.25" customWidth="1"/>
    <col min="11539" max="11542" width="2.25" customWidth="1"/>
    <col min="11543" max="11543" width="1.125" customWidth="1"/>
    <col min="11544" max="11544" width="2.25" customWidth="1"/>
    <col min="11545" max="11545" width="6" customWidth="1"/>
    <col min="11546" max="11546" width="2.75" customWidth="1"/>
    <col min="11547" max="11547" width="3.125" customWidth="1"/>
    <col min="11548" max="11548" width="2" customWidth="1"/>
    <col min="11549" max="11549" width="2.375" customWidth="1"/>
    <col min="11550" max="11550" width="50.625" customWidth="1"/>
    <col min="11777" max="11777" width="10.875" customWidth="1"/>
    <col min="11778" max="11778" width="3.625" customWidth="1"/>
    <col min="11779" max="11780" width="3.375" customWidth="1"/>
    <col min="11781" max="11781" width="1.875" customWidth="1"/>
    <col min="11782" max="11785" width="3.375" customWidth="1"/>
    <col min="11786" max="11786" width="1.875" customWidth="1"/>
    <col min="11787" max="11787" width="5.25" customWidth="1"/>
    <col min="11788" max="11788" width="1.875" customWidth="1"/>
    <col min="11789" max="11789" width="3.25" customWidth="1"/>
    <col min="11790" max="11792" width="1.875" customWidth="1"/>
    <col min="11793" max="11793" width="4.125" customWidth="1"/>
    <col min="11794" max="11794" width="1.25" customWidth="1"/>
    <col min="11795" max="11798" width="2.25" customWidth="1"/>
    <col min="11799" max="11799" width="1.125" customWidth="1"/>
    <col min="11800" max="11800" width="2.25" customWidth="1"/>
    <col min="11801" max="11801" width="6" customWidth="1"/>
    <col min="11802" max="11802" width="2.75" customWidth="1"/>
    <col min="11803" max="11803" width="3.125" customWidth="1"/>
    <col min="11804" max="11804" width="2" customWidth="1"/>
    <col min="11805" max="11805" width="2.375" customWidth="1"/>
    <col min="11806" max="11806" width="50.625" customWidth="1"/>
    <col min="12033" max="12033" width="10.875" customWidth="1"/>
    <col min="12034" max="12034" width="3.625" customWidth="1"/>
    <col min="12035" max="12036" width="3.375" customWidth="1"/>
    <col min="12037" max="12037" width="1.875" customWidth="1"/>
    <col min="12038" max="12041" width="3.375" customWidth="1"/>
    <col min="12042" max="12042" width="1.875" customWidth="1"/>
    <col min="12043" max="12043" width="5.25" customWidth="1"/>
    <col min="12044" max="12044" width="1.875" customWidth="1"/>
    <col min="12045" max="12045" width="3.25" customWidth="1"/>
    <col min="12046" max="12048" width="1.875" customWidth="1"/>
    <col min="12049" max="12049" width="4.125" customWidth="1"/>
    <col min="12050" max="12050" width="1.25" customWidth="1"/>
    <col min="12051" max="12054" width="2.25" customWidth="1"/>
    <col min="12055" max="12055" width="1.125" customWidth="1"/>
    <col min="12056" max="12056" width="2.25" customWidth="1"/>
    <col min="12057" max="12057" width="6" customWidth="1"/>
    <col min="12058" max="12058" width="2.75" customWidth="1"/>
    <col min="12059" max="12059" width="3.125" customWidth="1"/>
    <col min="12060" max="12060" width="2" customWidth="1"/>
    <col min="12061" max="12061" width="2.375" customWidth="1"/>
    <col min="12062" max="12062" width="50.625" customWidth="1"/>
    <col min="12289" max="12289" width="10.875" customWidth="1"/>
    <col min="12290" max="12290" width="3.625" customWidth="1"/>
    <col min="12291" max="12292" width="3.375" customWidth="1"/>
    <col min="12293" max="12293" width="1.875" customWidth="1"/>
    <col min="12294" max="12297" width="3.375" customWidth="1"/>
    <col min="12298" max="12298" width="1.875" customWidth="1"/>
    <col min="12299" max="12299" width="5.25" customWidth="1"/>
    <col min="12300" max="12300" width="1.875" customWidth="1"/>
    <col min="12301" max="12301" width="3.25" customWidth="1"/>
    <col min="12302" max="12304" width="1.875" customWidth="1"/>
    <col min="12305" max="12305" width="4.125" customWidth="1"/>
    <col min="12306" max="12306" width="1.25" customWidth="1"/>
    <col min="12307" max="12310" width="2.25" customWidth="1"/>
    <col min="12311" max="12311" width="1.125" customWidth="1"/>
    <col min="12312" max="12312" width="2.25" customWidth="1"/>
    <col min="12313" max="12313" width="6" customWidth="1"/>
    <col min="12314" max="12314" width="2.75" customWidth="1"/>
    <col min="12315" max="12315" width="3.125" customWidth="1"/>
    <col min="12316" max="12316" width="2" customWidth="1"/>
    <col min="12317" max="12317" width="2.375" customWidth="1"/>
    <col min="12318" max="12318" width="50.625" customWidth="1"/>
    <col min="12545" max="12545" width="10.875" customWidth="1"/>
    <col min="12546" max="12546" width="3.625" customWidth="1"/>
    <col min="12547" max="12548" width="3.375" customWidth="1"/>
    <col min="12549" max="12549" width="1.875" customWidth="1"/>
    <col min="12550" max="12553" width="3.375" customWidth="1"/>
    <col min="12554" max="12554" width="1.875" customWidth="1"/>
    <col min="12555" max="12555" width="5.25" customWidth="1"/>
    <col min="12556" max="12556" width="1.875" customWidth="1"/>
    <col min="12557" max="12557" width="3.25" customWidth="1"/>
    <col min="12558" max="12560" width="1.875" customWidth="1"/>
    <col min="12561" max="12561" width="4.125" customWidth="1"/>
    <col min="12562" max="12562" width="1.25" customWidth="1"/>
    <col min="12563" max="12566" width="2.25" customWidth="1"/>
    <col min="12567" max="12567" width="1.125" customWidth="1"/>
    <col min="12568" max="12568" width="2.25" customWidth="1"/>
    <col min="12569" max="12569" width="6" customWidth="1"/>
    <col min="12570" max="12570" width="2.75" customWidth="1"/>
    <col min="12571" max="12571" width="3.125" customWidth="1"/>
    <col min="12572" max="12572" width="2" customWidth="1"/>
    <col min="12573" max="12573" width="2.375" customWidth="1"/>
    <col min="12574" max="12574" width="50.625" customWidth="1"/>
    <col min="12801" max="12801" width="10.875" customWidth="1"/>
    <col min="12802" max="12802" width="3.625" customWidth="1"/>
    <col min="12803" max="12804" width="3.375" customWidth="1"/>
    <col min="12805" max="12805" width="1.875" customWidth="1"/>
    <col min="12806" max="12809" width="3.375" customWidth="1"/>
    <col min="12810" max="12810" width="1.875" customWidth="1"/>
    <col min="12811" max="12811" width="5.25" customWidth="1"/>
    <col min="12812" max="12812" width="1.875" customWidth="1"/>
    <col min="12813" max="12813" width="3.25" customWidth="1"/>
    <col min="12814" max="12816" width="1.875" customWidth="1"/>
    <col min="12817" max="12817" width="4.125" customWidth="1"/>
    <col min="12818" max="12818" width="1.25" customWidth="1"/>
    <col min="12819" max="12822" width="2.25" customWidth="1"/>
    <col min="12823" max="12823" width="1.125" customWidth="1"/>
    <col min="12824" max="12824" width="2.25" customWidth="1"/>
    <col min="12825" max="12825" width="6" customWidth="1"/>
    <col min="12826" max="12826" width="2.75" customWidth="1"/>
    <col min="12827" max="12827" width="3.125" customWidth="1"/>
    <col min="12828" max="12828" width="2" customWidth="1"/>
    <col min="12829" max="12829" width="2.375" customWidth="1"/>
    <col min="12830" max="12830" width="50.625" customWidth="1"/>
    <col min="13057" max="13057" width="10.875" customWidth="1"/>
    <col min="13058" max="13058" width="3.625" customWidth="1"/>
    <col min="13059" max="13060" width="3.375" customWidth="1"/>
    <col min="13061" max="13061" width="1.875" customWidth="1"/>
    <col min="13062" max="13065" width="3.375" customWidth="1"/>
    <col min="13066" max="13066" width="1.875" customWidth="1"/>
    <col min="13067" max="13067" width="5.25" customWidth="1"/>
    <col min="13068" max="13068" width="1.875" customWidth="1"/>
    <col min="13069" max="13069" width="3.25" customWidth="1"/>
    <col min="13070" max="13072" width="1.875" customWidth="1"/>
    <col min="13073" max="13073" width="4.125" customWidth="1"/>
    <col min="13074" max="13074" width="1.25" customWidth="1"/>
    <col min="13075" max="13078" width="2.25" customWidth="1"/>
    <col min="13079" max="13079" width="1.125" customWidth="1"/>
    <col min="13080" max="13080" width="2.25" customWidth="1"/>
    <col min="13081" max="13081" width="6" customWidth="1"/>
    <col min="13082" max="13082" width="2.75" customWidth="1"/>
    <col min="13083" max="13083" width="3.125" customWidth="1"/>
    <col min="13084" max="13084" width="2" customWidth="1"/>
    <col min="13085" max="13085" width="2.375" customWidth="1"/>
    <col min="13086" max="13086" width="50.625" customWidth="1"/>
    <col min="13313" max="13313" width="10.875" customWidth="1"/>
    <col min="13314" max="13314" width="3.625" customWidth="1"/>
    <col min="13315" max="13316" width="3.375" customWidth="1"/>
    <col min="13317" max="13317" width="1.875" customWidth="1"/>
    <col min="13318" max="13321" width="3.375" customWidth="1"/>
    <col min="13322" max="13322" width="1.875" customWidth="1"/>
    <col min="13323" max="13323" width="5.25" customWidth="1"/>
    <col min="13324" max="13324" width="1.875" customWidth="1"/>
    <col min="13325" max="13325" width="3.25" customWidth="1"/>
    <col min="13326" max="13328" width="1.875" customWidth="1"/>
    <col min="13329" max="13329" width="4.125" customWidth="1"/>
    <col min="13330" max="13330" width="1.25" customWidth="1"/>
    <col min="13331" max="13334" width="2.25" customWidth="1"/>
    <col min="13335" max="13335" width="1.125" customWidth="1"/>
    <col min="13336" max="13336" width="2.25" customWidth="1"/>
    <col min="13337" max="13337" width="6" customWidth="1"/>
    <col min="13338" max="13338" width="2.75" customWidth="1"/>
    <col min="13339" max="13339" width="3.125" customWidth="1"/>
    <col min="13340" max="13340" width="2" customWidth="1"/>
    <col min="13341" max="13341" width="2.375" customWidth="1"/>
    <col min="13342" max="13342" width="50.625" customWidth="1"/>
    <col min="13569" max="13569" width="10.875" customWidth="1"/>
    <col min="13570" max="13570" width="3.625" customWidth="1"/>
    <col min="13571" max="13572" width="3.375" customWidth="1"/>
    <col min="13573" max="13573" width="1.875" customWidth="1"/>
    <col min="13574" max="13577" width="3.375" customWidth="1"/>
    <col min="13578" max="13578" width="1.875" customWidth="1"/>
    <col min="13579" max="13579" width="5.25" customWidth="1"/>
    <col min="13580" max="13580" width="1.875" customWidth="1"/>
    <col min="13581" max="13581" width="3.25" customWidth="1"/>
    <col min="13582" max="13584" width="1.875" customWidth="1"/>
    <col min="13585" max="13585" width="4.125" customWidth="1"/>
    <col min="13586" max="13586" width="1.25" customWidth="1"/>
    <col min="13587" max="13590" width="2.25" customWidth="1"/>
    <col min="13591" max="13591" width="1.125" customWidth="1"/>
    <col min="13592" max="13592" width="2.25" customWidth="1"/>
    <col min="13593" max="13593" width="6" customWidth="1"/>
    <col min="13594" max="13594" width="2.75" customWidth="1"/>
    <col min="13595" max="13595" width="3.125" customWidth="1"/>
    <col min="13596" max="13596" width="2" customWidth="1"/>
    <col min="13597" max="13597" width="2.375" customWidth="1"/>
    <col min="13598" max="13598" width="50.625" customWidth="1"/>
    <col min="13825" max="13825" width="10.875" customWidth="1"/>
    <col min="13826" max="13826" width="3.625" customWidth="1"/>
    <col min="13827" max="13828" width="3.375" customWidth="1"/>
    <col min="13829" max="13829" width="1.875" customWidth="1"/>
    <col min="13830" max="13833" width="3.375" customWidth="1"/>
    <col min="13834" max="13834" width="1.875" customWidth="1"/>
    <col min="13835" max="13835" width="5.25" customWidth="1"/>
    <col min="13836" max="13836" width="1.875" customWidth="1"/>
    <col min="13837" max="13837" width="3.25" customWidth="1"/>
    <col min="13838" max="13840" width="1.875" customWidth="1"/>
    <col min="13841" max="13841" width="4.125" customWidth="1"/>
    <col min="13842" max="13842" width="1.25" customWidth="1"/>
    <col min="13843" max="13846" width="2.25" customWidth="1"/>
    <col min="13847" max="13847" width="1.125" customWidth="1"/>
    <col min="13848" max="13848" width="2.25" customWidth="1"/>
    <col min="13849" max="13849" width="6" customWidth="1"/>
    <col min="13850" max="13850" width="2.75" customWidth="1"/>
    <col min="13851" max="13851" width="3.125" customWidth="1"/>
    <col min="13852" max="13852" width="2" customWidth="1"/>
    <col min="13853" max="13853" width="2.375" customWidth="1"/>
    <col min="13854" max="13854" width="50.625" customWidth="1"/>
    <col min="14081" max="14081" width="10.875" customWidth="1"/>
    <col min="14082" max="14082" width="3.625" customWidth="1"/>
    <col min="14083" max="14084" width="3.375" customWidth="1"/>
    <col min="14085" max="14085" width="1.875" customWidth="1"/>
    <col min="14086" max="14089" width="3.375" customWidth="1"/>
    <col min="14090" max="14090" width="1.875" customWidth="1"/>
    <col min="14091" max="14091" width="5.25" customWidth="1"/>
    <col min="14092" max="14092" width="1.875" customWidth="1"/>
    <col min="14093" max="14093" width="3.25" customWidth="1"/>
    <col min="14094" max="14096" width="1.875" customWidth="1"/>
    <col min="14097" max="14097" width="4.125" customWidth="1"/>
    <col min="14098" max="14098" width="1.25" customWidth="1"/>
    <col min="14099" max="14102" width="2.25" customWidth="1"/>
    <col min="14103" max="14103" width="1.125" customWidth="1"/>
    <col min="14104" max="14104" width="2.25" customWidth="1"/>
    <col min="14105" max="14105" width="6" customWidth="1"/>
    <col min="14106" max="14106" width="2.75" customWidth="1"/>
    <col min="14107" max="14107" width="3.125" customWidth="1"/>
    <col min="14108" max="14108" width="2" customWidth="1"/>
    <col min="14109" max="14109" width="2.375" customWidth="1"/>
    <col min="14110" max="14110" width="50.625" customWidth="1"/>
    <col min="14337" max="14337" width="10.875" customWidth="1"/>
    <col min="14338" max="14338" width="3.625" customWidth="1"/>
    <col min="14339" max="14340" width="3.375" customWidth="1"/>
    <col min="14341" max="14341" width="1.875" customWidth="1"/>
    <col min="14342" max="14345" width="3.375" customWidth="1"/>
    <col min="14346" max="14346" width="1.875" customWidth="1"/>
    <col min="14347" max="14347" width="5.25" customWidth="1"/>
    <col min="14348" max="14348" width="1.875" customWidth="1"/>
    <col min="14349" max="14349" width="3.25" customWidth="1"/>
    <col min="14350" max="14352" width="1.875" customWidth="1"/>
    <col min="14353" max="14353" width="4.125" customWidth="1"/>
    <col min="14354" max="14354" width="1.25" customWidth="1"/>
    <col min="14355" max="14358" width="2.25" customWidth="1"/>
    <col min="14359" max="14359" width="1.125" customWidth="1"/>
    <col min="14360" max="14360" width="2.25" customWidth="1"/>
    <col min="14361" max="14361" width="6" customWidth="1"/>
    <col min="14362" max="14362" width="2.75" customWidth="1"/>
    <col min="14363" max="14363" width="3.125" customWidth="1"/>
    <col min="14364" max="14364" width="2" customWidth="1"/>
    <col min="14365" max="14365" width="2.375" customWidth="1"/>
    <col min="14366" max="14366" width="50.625" customWidth="1"/>
    <col min="14593" max="14593" width="10.875" customWidth="1"/>
    <col min="14594" max="14594" width="3.625" customWidth="1"/>
    <col min="14595" max="14596" width="3.375" customWidth="1"/>
    <col min="14597" max="14597" width="1.875" customWidth="1"/>
    <col min="14598" max="14601" width="3.375" customWidth="1"/>
    <col min="14602" max="14602" width="1.875" customWidth="1"/>
    <col min="14603" max="14603" width="5.25" customWidth="1"/>
    <col min="14604" max="14604" width="1.875" customWidth="1"/>
    <col min="14605" max="14605" width="3.25" customWidth="1"/>
    <col min="14606" max="14608" width="1.875" customWidth="1"/>
    <col min="14609" max="14609" width="4.125" customWidth="1"/>
    <col min="14610" max="14610" width="1.25" customWidth="1"/>
    <col min="14611" max="14614" width="2.25" customWidth="1"/>
    <col min="14615" max="14615" width="1.125" customWidth="1"/>
    <col min="14616" max="14616" width="2.25" customWidth="1"/>
    <col min="14617" max="14617" width="6" customWidth="1"/>
    <col min="14618" max="14618" width="2.75" customWidth="1"/>
    <col min="14619" max="14619" width="3.125" customWidth="1"/>
    <col min="14620" max="14620" width="2" customWidth="1"/>
    <col min="14621" max="14621" width="2.375" customWidth="1"/>
    <col min="14622" max="14622" width="50.625" customWidth="1"/>
    <col min="14849" max="14849" width="10.875" customWidth="1"/>
    <col min="14850" max="14850" width="3.625" customWidth="1"/>
    <col min="14851" max="14852" width="3.375" customWidth="1"/>
    <col min="14853" max="14853" width="1.875" customWidth="1"/>
    <col min="14854" max="14857" width="3.375" customWidth="1"/>
    <col min="14858" max="14858" width="1.875" customWidth="1"/>
    <col min="14859" max="14859" width="5.25" customWidth="1"/>
    <col min="14860" max="14860" width="1.875" customWidth="1"/>
    <col min="14861" max="14861" width="3.25" customWidth="1"/>
    <col min="14862" max="14864" width="1.875" customWidth="1"/>
    <col min="14865" max="14865" width="4.125" customWidth="1"/>
    <col min="14866" max="14866" width="1.25" customWidth="1"/>
    <col min="14867" max="14870" width="2.25" customWidth="1"/>
    <col min="14871" max="14871" width="1.125" customWidth="1"/>
    <col min="14872" max="14872" width="2.25" customWidth="1"/>
    <col min="14873" max="14873" width="6" customWidth="1"/>
    <col min="14874" max="14874" width="2.75" customWidth="1"/>
    <col min="14875" max="14875" width="3.125" customWidth="1"/>
    <col min="14876" max="14876" width="2" customWidth="1"/>
    <col min="14877" max="14877" width="2.375" customWidth="1"/>
    <col min="14878" max="14878" width="50.625" customWidth="1"/>
    <col min="15105" max="15105" width="10.875" customWidth="1"/>
    <col min="15106" max="15106" width="3.625" customWidth="1"/>
    <col min="15107" max="15108" width="3.375" customWidth="1"/>
    <col min="15109" max="15109" width="1.875" customWidth="1"/>
    <col min="15110" max="15113" width="3.375" customWidth="1"/>
    <col min="15114" max="15114" width="1.875" customWidth="1"/>
    <col min="15115" max="15115" width="5.25" customWidth="1"/>
    <col min="15116" max="15116" width="1.875" customWidth="1"/>
    <col min="15117" max="15117" width="3.25" customWidth="1"/>
    <col min="15118" max="15120" width="1.875" customWidth="1"/>
    <col min="15121" max="15121" width="4.125" customWidth="1"/>
    <col min="15122" max="15122" width="1.25" customWidth="1"/>
    <col min="15123" max="15126" width="2.25" customWidth="1"/>
    <col min="15127" max="15127" width="1.125" customWidth="1"/>
    <col min="15128" max="15128" width="2.25" customWidth="1"/>
    <col min="15129" max="15129" width="6" customWidth="1"/>
    <col min="15130" max="15130" width="2.75" customWidth="1"/>
    <col min="15131" max="15131" width="3.125" customWidth="1"/>
    <col min="15132" max="15132" width="2" customWidth="1"/>
    <col min="15133" max="15133" width="2.375" customWidth="1"/>
    <col min="15134" max="15134" width="50.625" customWidth="1"/>
    <col min="15361" max="15361" width="10.875" customWidth="1"/>
    <col min="15362" max="15362" width="3.625" customWidth="1"/>
    <col min="15363" max="15364" width="3.375" customWidth="1"/>
    <col min="15365" max="15365" width="1.875" customWidth="1"/>
    <col min="15366" max="15369" width="3.375" customWidth="1"/>
    <col min="15370" max="15370" width="1.875" customWidth="1"/>
    <col min="15371" max="15371" width="5.25" customWidth="1"/>
    <col min="15372" max="15372" width="1.875" customWidth="1"/>
    <col min="15373" max="15373" width="3.25" customWidth="1"/>
    <col min="15374" max="15376" width="1.875" customWidth="1"/>
    <col min="15377" max="15377" width="4.125" customWidth="1"/>
    <col min="15378" max="15378" width="1.25" customWidth="1"/>
    <col min="15379" max="15382" width="2.25" customWidth="1"/>
    <col min="15383" max="15383" width="1.125" customWidth="1"/>
    <col min="15384" max="15384" width="2.25" customWidth="1"/>
    <col min="15385" max="15385" width="6" customWidth="1"/>
    <col min="15386" max="15386" width="2.75" customWidth="1"/>
    <col min="15387" max="15387" width="3.125" customWidth="1"/>
    <col min="15388" max="15388" width="2" customWidth="1"/>
    <col min="15389" max="15389" width="2.375" customWidth="1"/>
    <col min="15390" max="15390" width="50.625" customWidth="1"/>
    <col min="15617" max="15617" width="10.875" customWidth="1"/>
    <col min="15618" max="15618" width="3.625" customWidth="1"/>
    <col min="15619" max="15620" width="3.375" customWidth="1"/>
    <col min="15621" max="15621" width="1.875" customWidth="1"/>
    <col min="15622" max="15625" width="3.375" customWidth="1"/>
    <col min="15626" max="15626" width="1.875" customWidth="1"/>
    <col min="15627" max="15627" width="5.25" customWidth="1"/>
    <col min="15628" max="15628" width="1.875" customWidth="1"/>
    <col min="15629" max="15629" width="3.25" customWidth="1"/>
    <col min="15630" max="15632" width="1.875" customWidth="1"/>
    <col min="15633" max="15633" width="4.125" customWidth="1"/>
    <col min="15634" max="15634" width="1.25" customWidth="1"/>
    <col min="15635" max="15638" width="2.25" customWidth="1"/>
    <col min="15639" max="15639" width="1.125" customWidth="1"/>
    <col min="15640" max="15640" width="2.25" customWidth="1"/>
    <col min="15641" max="15641" width="6" customWidth="1"/>
    <col min="15642" max="15642" width="2.75" customWidth="1"/>
    <col min="15643" max="15643" width="3.125" customWidth="1"/>
    <col min="15644" max="15644" width="2" customWidth="1"/>
    <col min="15645" max="15645" width="2.375" customWidth="1"/>
    <col min="15646" max="15646" width="50.625" customWidth="1"/>
    <col min="15873" max="15873" width="10.875" customWidth="1"/>
    <col min="15874" max="15874" width="3.625" customWidth="1"/>
    <col min="15875" max="15876" width="3.375" customWidth="1"/>
    <col min="15877" max="15877" width="1.875" customWidth="1"/>
    <col min="15878" max="15881" width="3.375" customWidth="1"/>
    <col min="15882" max="15882" width="1.875" customWidth="1"/>
    <col min="15883" max="15883" width="5.25" customWidth="1"/>
    <col min="15884" max="15884" width="1.875" customWidth="1"/>
    <col min="15885" max="15885" width="3.25" customWidth="1"/>
    <col min="15886" max="15888" width="1.875" customWidth="1"/>
    <col min="15889" max="15889" width="4.125" customWidth="1"/>
    <col min="15890" max="15890" width="1.25" customWidth="1"/>
    <col min="15891" max="15894" width="2.25" customWidth="1"/>
    <col min="15895" max="15895" width="1.125" customWidth="1"/>
    <col min="15896" max="15896" width="2.25" customWidth="1"/>
    <col min="15897" max="15897" width="6" customWidth="1"/>
    <col min="15898" max="15898" width="2.75" customWidth="1"/>
    <col min="15899" max="15899" width="3.125" customWidth="1"/>
    <col min="15900" max="15900" width="2" customWidth="1"/>
    <col min="15901" max="15901" width="2.375" customWidth="1"/>
    <col min="15902" max="15902" width="50.625" customWidth="1"/>
    <col min="16129" max="16129" width="10.875" customWidth="1"/>
    <col min="16130" max="16130" width="3.625" customWidth="1"/>
    <col min="16131" max="16132" width="3.375" customWidth="1"/>
    <col min="16133" max="16133" width="1.875" customWidth="1"/>
    <col min="16134" max="16137" width="3.375" customWidth="1"/>
    <col min="16138" max="16138" width="1.875" customWidth="1"/>
    <col min="16139" max="16139" width="5.25" customWidth="1"/>
    <col min="16140" max="16140" width="1.875" customWidth="1"/>
    <col min="16141" max="16141" width="3.25" customWidth="1"/>
    <col min="16142" max="16144" width="1.875" customWidth="1"/>
    <col min="16145" max="16145" width="4.125" customWidth="1"/>
    <col min="16146" max="16146" width="1.25" customWidth="1"/>
    <col min="16147" max="16150" width="2.25" customWidth="1"/>
    <col min="16151" max="16151" width="1.125" customWidth="1"/>
    <col min="16152" max="16152" width="2.25" customWidth="1"/>
    <col min="16153" max="16153" width="6" customWidth="1"/>
    <col min="16154" max="16154" width="2.75" customWidth="1"/>
    <col min="16155" max="16155" width="3.125" customWidth="1"/>
    <col min="16156" max="16156" width="2" customWidth="1"/>
    <col min="16157" max="16157" width="2.375" customWidth="1"/>
    <col min="16158" max="16158" width="50.625" customWidth="1"/>
  </cols>
  <sheetData>
    <row r="1" spans="1:30" s="364" customFormat="1" ht="21" customHeight="1">
      <c r="AA1" s="365"/>
      <c r="AC1" s="365" t="s">
        <v>548</v>
      </c>
    </row>
    <row r="2" spans="1:30" s="364" customFormat="1" ht="27" customHeight="1">
      <c r="A2" s="856" t="s">
        <v>765</v>
      </c>
      <c r="B2" s="856"/>
      <c r="C2" s="856"/>
      <c r="D2" s="856"/>
      <c r="E2" s="856"/>
      <c r="F2" s="856"/>
      <c r="G2" s="856"/>
      <c r="H2" s="856"/>
      <c r="I2" s="856"/>
      <c r="J2" s="856"/>
      <c r="K2" s="856"/>
      <c r="L2" s="856"/>
      <c r="M2" s="856"/>
      <c r="N2" s="856"/>
      <c r="O2" s="856"/>
      <c r="P2" s="856"/>
      <c r="Q2" s="856"/>
      <c r="R2" s="856"/>
      <c r="S2" s="856"/>
      <c r="T2" s="856"/>
      <c r="U2" s="856"/>
      <c r="V2" s="856"/>
      <c r="W2" s="856"/>
      <c r="X2" s="856"/>
      <c r="Y2" s="856"/>
      <c r="Z2" s="856"/>
      <c r="AA2" s="856"/>
      <c r="AB2" s="856"/>
      <c r="AC2" s="856"/>
    </row>
    <row r="3" spans="1:30" s="364" customFormat="1" ht="14.1" customHeight="1"/>
    <row r="4" spans="1:30" s="364" customFormat="1" ht="20.100000000000001" customHeight="1" thickBot="1">
      <c r="A4" s="367"/>
      <c r="B4" s="367"/>
      <c r="C4" s="367"/>
      <c r="D4" s="367"/>
      <c r="E4" s="367"/>
      <c r="F4" s="367"/>
      <c r="G4" s="367"/>
      <c r="H4" s="367"/>
      <c r="I4" s="367"/>
      <c r="J4" s="367"/>
      <c r="K4" s="367"/>
      <c r="L4" s="367"/>
      <c r="M4" s="367"/>
      <c r="N4" s="367"/>
      <c r="O4" s="367"/>
      <c r="P4" s="367"/>
      <c r="Q4" s="367"/>
      <c r="R4" s="367"/>
      <c r="S4" s="367"/>
      <c r="T4" s="367"/>
      <c r="U4" s="367"/>
      <c r="V4" s="373"/>
      <c r="W4" s="373"/>
      <c r="X4" s="851"/>
      <c r="Y4" s="851"/>
      <c r="Z4" s="851"/>
      <c r="AA4" s="369"/>
    </row>
    <row r="5" spans="1:30" s="364" customFormat="1" ht="21.95" customHeight="1">
      <c r="A5" s="1051" t="s">
        <v>199</v>
      </c>
      <c r="B5" s="1052"/>
      <c r="C5" s="1053"/>
      <c r="D5" s="861" t="str">
        <f>IF('調査票（水道水）'!D5="","",'調査票（水道水）'!D5)</f>
        <v/>
      </c>
      <c r="E5" s="862"/>
      <c r="F5" s="862"/>
      <c r="G5" s="862"/>
      <c r="H5" s="862"/>
      <c r="I5" s="862"/>
      <c r="J5" s="862"/>
      <c r="K5" s="862"/>
      <c r="L5" s="862"/>
      <c r="M5" s="862"/>
      <c r="N5" s="862"/>
      <c r="O5" s="862"/>
      <c r="P5" s="862"/>
      <c r="Q5" s="862"/>
      <c r="R5" s="862"/>
      <c r="S5" s="862"/>
      <c r="T5" s="862"/>
      <c r="U5" s="862"/>
      <c r="V5" s="862"/>
      <c r="W5" s="862"/>
      <c r="X5" s="862"/>
      <c r="Y5" s="862"/>
      <c r="Z5" s="862"/>
      <c r="AA5" s="862"/>
      <c r="AB5" s="862"/>
      <c r="AC5" s="863"/>
      <c r="AD5" s="630" t="s">
        <v>881</v>
      </c>
    </row>
    <row r="6" spans="1:30" s="364" customFormat="1" ht="21.95" customHeight="1">
      <c r="A6" s="985" t="s">
        <v>549</v>
      </c>
      <c r="B6" s="761"/>
      <c r="C6" s="762"/>
      <c r="D6" s="1054"/>
      <c r="E6" s="1055"/>
      <c r="F6" s="1055"/>
      <c r="G6" s="1055"/>
      <c r="H6" s="1055"/>
      <c r="I6" s="1055"/>
      <c r="J6" s="1055"/>
      <c r="K6" s="1055"/>
      <c r="L6" s="1055"/>
      <c r="M6" s="1055"/>
      <c r="N6" s="1056"/>
      <c r="O6" s="1019" t="s">
        <v>246</v>
      </c>
      <c r="P6" s="1019"/>
      <c r="Q6" s="1019"/>
      <c r="R6" s="1019"/>
      <c r="S6" s="1019"/>
      <c r="T6" s="1019"/>
      <c r="U6" s="1019"/>
      <c r="V6" s="968"/>
      <c r="W6" s="968"/>
      <c r="X6" s="968"/>
      <c r="Y6" s="968"/>
      <c r="Z6" s="968"/>
      <c r="AA6" s="968"/>
      <c r="AB6" s="968"/>
      <c r="AC6" s="1057"/>
      <c r="AD6" s="631"/>
    </row>
    <row r="7" spans="1:30" s="364" customFormat="1" ht="21.95" customHeight="1">
      <c r="A7" s="1033" t="s">
        <v>534</v>
      </c>
      <c r="B7" s="1034"/>
      <c r="C7" s="1035"/>
      <c r="D7" s="1036"/>
      <c r="E7" s="1037"/>
      <c r="F7" s="1037"/>
      <c r="G7" s="1038"/>
      <c r="H7" s="1038"/>
      <c r="I7" s="1038"/>
      <c r="J7" s="1038"/>
      <c r="K7" s="1038"/>
      <c r="L7" s="1038"/>
      <c r="M7" s="1038"/>
      <c r="N7" s="1038"/>
      <c r="O7" s="1038"/>
      <c r="P7" s="1038"/>
      <c r="Q7" s="1038"/>
      <c r="R7" s="1038"/>
      <c r="S7" s="1038"/>
      <c r="T7" s="1038"/>
      <c r="U7" s="1038"/>
      <c r="V7" s="412"/>
      <c r="W7" s="430" t="s">
        <v>197</v>
      </c>
      <c r="X7" s="769"/>
      <c r="Y7" s="769"/>
      <c r="Z7" s="769"/>
      <c r="AA7" s="931" t="s">
        <v>551</v>
      </c>
      <c r="AB7" s="931"/>
      <c r="AC7" s="1045"/>
      <c r="AD7" s="642" t="s">
        <v>775</v>
      </c>
    </row>
    <row r="8" spans="1:30" s="364" customFormat="1" ht="21.95" customHeight="1" thickBot="1">
      <c r="A8" s="1046" t="s">
        <v>404</v>
      </c>
      <c r="B8" s="1047"/>
      <c r="C8" s="1047"/>
      <c r="D8" s="1047"/>
      <c r="E8" s="1047"/>
      <c r="F8" s="1047"/>
      <c r="G8" s="1047"/>
      <c r="H8" s="1047"/>
      <c r="I8" s="1047"/>
      <c r="J8" s="1047"/>
      <c r="K8" s="1047"/>
      <c r="L8" s="1047"/>
      <c r="M8" s="1047"/>
      <c r="N8" s="1047"/>
      <c r="O8" s="1048"/>
      <c r="P8" s="1049"/>
      <c r="Q8" s="1049"/>
      <c r="R8" s="1049"/>
      <c r="S8" s="1049"/>
      <c r="T8" s="1049"/>
      <c r="U8" s="1049"/>
      <c r="V8" s="1049"/>
      <c r="W8" s="1049"/>
      <c r="X8" s="1049"/>
      <c r="Y8" s="1049"/>
      <c r="Z8" s="1049"/>
      <c r="AA8" s="1049"/>
      <c r="AB8" s="1049"/>
      <c r="AC8" s="1050"/>
      <c r="AD8" s="642" t="s">
        <v>242</v>
      </c>
    </row>
    <row r="9" spans="1:30" s="364" customFormat="1" ht="23.1" customHeight="1" thickTop="1">
      <c r="A9" s="1030" t="s">
        <v>211</v>
      </c>
      <c r="B9" s="1011"/>
      <c r="C9" s="1011"/>
      <c r="D9" s="1011"/>
      <c r="E9" s="1011"/>
      <c r="F9" s="1011"/>
      <c r="G9" s="1011"/>
      <c r="H9" s="1011"/>
      <c r="I9" s="1011"/>
      <c r="J9" s="1011"/>
      <c r="K9" s="1011"/>
      <c r="L9" s="1011"/>
      <c r="M9" s="1011"/>
      <c r="N9" s="1011"/>
      <c r="O9" s="1011"/>
      <c r="P9" s="1011"/>
      <c r="Q9" s="1012"/>
      <c r="R9" s="1031" t="s">
        <v>552</v>
      </c>
      <c r="S9" s="1031"/>
      <c r="T9" s="1031"/>
      <c r="U9" s="1031"/>
      <c r="V9" s="1031"/>
      <c r="W9" s="1031"/>
      <c r="X9" s="1031"/>
      <c r="Y9" s="1031"/>
      <c r="Z9" s="1031"/>
      <c r="AA9" s="1031"/>
      <c r="AB9" s="1031"/>
      <c r="AC9" s="1032"/>
      <c r="AD9" s="642"/>
    </row>
    <row r="10" spans="1:30" s="364" customFormat="1" ht="21" customHeight="1">
      <c r="A10" s="1039" t="s">
        <v>553</v>
      </c>
      <c r="B10" s="1042" t="s">
        <v>554</v>
      </c>
      <c r="C10" s="1042"/>
      <c r="D10" s="1042"/>
      <c r="E10" s="1042"/>
      <c r="F10" s="1042"/>
      <c r="G10" s="1042"/>
      <c r="H10" s="1042"/>
      <c r="I10" s="1042"/>
      <c r="J10" s="1042"/>
      <c r="K10" s="1042"/>
      <c r="L10" s="1042"/>
      <c r="M10" s="1042"/>
      <c r="N10" s="1042"/>
      <c r="O10" s="1042"/>
      <c r="P10" s="1042"/>
      <c r="Q10" s="1042"/>
      <c r="R10" s="1043"/>
      <c r="S10" s="1043"/>
      <c r="T10" s="1043"/>
      <c r="U10" s="1043"/>
      <c r="V10" s="1043"/>
      <c r="W10" s="1043"/>
      <c r="X10" s="1043"/>
      <c r="Y10" s="1043"/>
      <c r="Z10" s="1043"/>
      <c r="AA10" s="1043"/>
      <c r="AB10" s="1043"/>
      <c r="AC10" s="1044"/>
      <c r="AD10" s="642" t="s">
        <v>242</v>
      </c>
    </row>
    <row r="11" spans="1:30" s="364" customFormat="1" ht="21" customHeight="1">
      <c r="A11" s="1040"/>
      <c r="B11" s="1042" t="s">
        <v>555</v>
      </c>
      <c r="C11" s="1042"/>
      <c r="D11" s="1042"/>
      <c r="E11" s="1042"/>
      <c r="F11" s="1042"/>
      <c r="G11" s="1042"/>
      <c r="H11" s="1042"/>
      <c r="I11" s="1042"/>
      <c r="J11" s="1042"/>
      <c r="K11" s="1042"/>
      <c r="L11" s="1042"/>
      <c r="M11" s="1042"/>
      <c r="N11" s="1042"/>
      <c r="O11" s="1042"/>
      <c r="P11" s="1042"/>
      <c r="Q11" s="1042"/>
      <c r="R11" s="1043"/>
      <c r="S11" s="1043"/>
      <c r="T11" s="1043"/>
      <c r="U11" s="1043"/>
      <c r="V11" s="1043"/>
      <c r="W11" s="1043"/>
      <c r="X11" s="1043"/>
      <c r="Y11" s="1043"/>
      <c r="Z11" s="1043"/>
      <c r="AA11" s="1043"/>
      <c r="AB11" s="1043"/>
      <c r="AC11" s="1044"/>
      <c r="AD11" s="642" t="s">
        <v>242</v>
      </c>
    </row>
    <row r="12" spans="1:30" s="364" customFormat="1" ht="21" customHeight="1">
      <c r="A12" s="1040"/>
      <c r="B12" s="1042" t="s">
        <v>556</v>
      </c>
      <c r="C12" s="1042"/>
      <c r="D12" s="1042"/>
      <c r="E12" s="1042"/>
      <c r="F12" s="1042"/>
      <c r="G12" s="1042"/>
      <c r="H12" s="1042"/>
      <c r="I12" s="1042"/>
      <c r="J12" s="1042"/>
      <c r="K12" s="1042"/>
      <c r="L12" s="1042"/>
      <c r="M12" s="1042"/>
      <c r="N12" s="1042"/>
      <c r="O12" s="1042"/>
      <c r="P12" s="1042"/>
      <c r="Q12" s="1042"/>
      <c r="R12" s="1043"/>
      <c r="S12" s="1043"/>
      <c r="T12" s="1043"/>
      <c r="U12" s="1043"/>
      <c r="V12" s="1043"/>
      <c r="W12" s="1043"/>
      <c r="X12" s="1043"/>
      <c r="Y12" s="1043"/>
      <c r="Z12" s="1043"/>
      <c r="AA12" s="1043"/>
      <c r="AB12" s="1043"/>
      <c r="AC12" s="1044"/>
      <c r="AD12" s="642" t="s">
        <v>242</v>
      </c>
    </row>
    <row r="13" spans="1:30" s="364" customFormat="1" ht="21" customHeight="1">
      <c r="A13" s="1040"/>
      <c r="B13" s="1042" t="s">
        <v>557</v>
      </c>
      <c r="C13" s="1042"/>
      <c r="D13" s="1042"/>
      <c r="E13" s="1042"/>
      <c r="F13" s="1042"/>
      <c r="G13" s="1042"/>
      <c r="H13" s="1042"/>
      <c r="I13" s="1042"/>
      <c r="J13" s="1042"/>
      <c r="K13" s="1042"/>
      <c r="L13" s="1042"/>
      <c r="M13" s="1042"/>
      <c r="N13" s="1042"/>
      <c r="O13" s="1042"/>
      <c r="P13" s="1042"/>
      <c r="Q13" s="1042"/>
      <c r="R13" s="1043"/>
      <c r="S13" s="1043"/>
      <c r="T13" s="1043"/>
      <c r="U13" s="1043"/>
      <c r="V13" s="1043"/>
      <c r="W13" s="1043"/>
      <c r="X13" s="1043"/>
      <c r="Y13" s="1043"/>
      <c r="Z13" s="1043"/>
      <c r="AA13" s="1043"/>
      <c r="AB13" s="1043"/>
      <c r="AC13" s="1044"/>
      <c r="AD13" s="642" t="s">
        <v>242</v>
      </c>
    </row>
    <row r="14" spans="1:30" s="364" customFormat="1" ht="21" customHeight="1">
      <c r="A14" s="1040"/>
      <c r="B14" s="1042" t="s">
        <v>558</v>
      </c>
      <c r="C14" s="1042"/>
      <c r="D14" s="1042"/>
      <c r="E14" s="1042"/>
      <c r="F14" s="1042"/>
      <c r="G14" s="1042"/>
      <c r="H14" s="1042"/>
      <c r="I14" s="1042"/>
      <c r="J14" s="1042"/>
      <c r="K14" s="1042"/>
      <c r="L14" s="1042"/>
      <c r="M14" s="1042"/>
      <c r="N14" s="1042"/>
      <c r="O14" s="1042"/>
      <c r="P14" s="1042"/>
      <c r="Q14" s="1042"/>
      <c r="R14" s="1043"/>
      <c r="S14" s="1043"/>
      <c r="T14" s="1043"/>
      <c r="U14" s="1043"/>
      <c r="V14" s="1043"/>
      <c r="W14" s="1043"/>
      <c r="X14" s="1043"/>
      <c r="Y14" s="1043"/>
      <c r="Z14" s="1043"/>
      <c r="AA14" s="1043"/>
      <c r="AB14" s="1043"/>
      <c r="AC14" s="1044"/>
      <c r="AD14" s="642" t="s">
        <v>242</v>
      </c>
    </row>
    <row r="15" spans="1:30" s="364" customFormat="1" ht="21" customHeight="1">
      <c r="A15" s="1040"/>
      <c r="B15" s="1042" t="s">
        <v>559</v>
      </c>
      <c r="C15" s="1042"/>
      <c r="D15" s="1042"/>
      <c r="E15" s="1042"/>
      <c r="F15" s="1042"/>
      <c r="G15" s="1042"/>
      <c r="H15" s="1042"/>
      <c r="I15" s="1042"/>
      <c r="J15" s="1042"/>
      <c r="K15" s="1042"/>
      <c r="L15" s="1042"/>
      <c r="M15" s="1042"/>
      <c r="N15" s="1042"/>
      <c r="O15" s="1042"/>
      <c r="P15" s="1042"/>
      <c r="Q15" s="1042"/>
      <c r="R15" s="1043"/>
      <c r="S15" s="1043"/>
      <c r="T15" s="1043"/>
      <c r="U15" s="1043"/>
      <c r="V15" s="1043"/>
      <c r="W15" s="1043"/>
      <c r="X15" s="1043"/>
      <c r="Y15" s="1043"/>
      <c r="Z15" s="1043"/>
      <c r="AA15" s="1043"/>
      <c r="AB15" s="1043"/>
      <c r="AC15" s="1044"/>
      <c r="AD15" s="642" t="s">
        <v>242</v>
      </c>
    </row>
    <row r="16" spans="1:30" s="364" customFormat="1" ht="21" customHeight="1">
      <c r="A16" s="1040"/>
      <c r="B16" s="1042" t="s">
        <v>560</v>
      </c>
      <c r="C16" s="1042"/>
      <c r="D16" s="1042"/>
      <c r="E16" s="1042"/>
      <c r="F16" s="1042"/>
      <c r="G16" s="1042"/>
      <c r="H16" s="1042"/>
      <c r="I16" s="1042"/>
      <c r="J16" s="1042"/>
      <c r="K16" s="1042"/>
      <c r="L16" s="1042"/>
      <c r="M16" s="1042"/>
      <c r="N16" s="1042"/>
      <c r="O16" s="1042"/>
      <c r="P16" s="1042"/>
      <c r="Q16" s="1042"/>
      <c r="R16" s="1043"/>
      <c r="S16" s="1043"/>
      <c r="T16" s="1043"/>
      <c r="U16" s="1043"/>
      <c r="V16" s="1043"/>
      <c r="W16" s="1043"/>
      <c r="X16" s="1043"/>
      <c r="Y16" s="1043"/>
      <c r="Z16" s="1043"/>
      <c r="AA16" s="1043"/>
      <c r="AB16" s="1043"/>
      <c r="AC16" s="1044"/>
      <c r="AD16" s="642" t="s">
        <v>242</v>
      </c>
    </row>
    <row r="17" spans="1:30" s="364" customFormat="1" ht="21" customHeight="1">
      <c r="A17" s="1040"/>
      <c r="B17" s="1042" t="s">
        <v>561</v>
      </c>
      <c r="C17" s="1042"/>
      <c r="D17" s="1042"/>
      <c r="E17" s="1042"/>
      <c r="F17" s="1042"/>
      <c r="G17" s="1042"/>
      <c r="H17" s="1042"/>
      <c r="I17" s="1042"/>
      <c r="J17" s="1042"/>
      <c r="K17" s="1042"/>
      <c r="L17" s="1042"/>
      <c r="M17" s="1042"/>
      <c r="N17" s="1042"/>
      <c r="O17" s="1042"/>
      <c r="P17" s="1042"/>
      <c r="Q17" s="1042"/>
      <c r="R17" s="1043"/>
      <c r="S17" s="1043"/>
      <c r="T17" s="1043"/>
      <c r="U17" s="1043"/>
      <c r="V17" s="1043"/>
      <c r="W17" s="1043"/>
      <c r="X17" s="1043"/>
      <c r="Y17" s="1043"/>
      <c r="Z17" s="1043"/>
      <c r="AA17" s="1043"/>
      <c r="AB17" s="1043"/>
      <c r="AC17" s="1044"/>
      <c r="AD17" s="642" t="s">
        <v>242</v>
      </c>
    </row>
    <row r="18" spans="1:30" s="364" customFormat="1" ht="21" customHeight="1">
      <c r="A18" s="1041"/>
      <c r="B18" s="1042" t="s">
        <v>562</v>
      </c>
      <c r="C18" s="1042"/>
      <c r="D18" s="1042"/>
      <c r="E18" s="1042"/>
      <c r="F18" s="1042"/>
      <c r="G18" s="1042"/>
      <c r="H18" s="1042"/>
      <c r="I18" s="1042"/>
      <c r="J18" s="1042"/>
      <c r="K18" s="1042"/>
      <c r="L18" s="1042"/>
      <c r="M18" s="1042"/>
      <c r="N18" s="1042"/>
      <c r="O18" s="1042"/>
      <c r="P18" s="1042"/>
      <c r="Q18" s="1042"/>
      <c r="R18" s="1043"/>
      <c r="S18" s="1043"/>
      <c r="T18" s="1043"/>
      <c r="U18" s="1043"/>
      <c r="V18" s="1043"/>
      <c r="W18" s="1043"/>
      <c r="X18" s="1043"/>
      <c r="Y18" s="1043"/>
      <c r="Z18" s="1043"/>
      <c r="AA18" s="1043"/>
      <c r="AB18" s="1043"/>
      <c r="AC18" s="1044"/>
      <c r="AD18" s="642" t="s">
        <v>242</v>
      </c>
    </row>
    <row r="19" spans="1:30" s="364" customFormat="1" ht="21" customHeight="1">
      <c r="A19" s="1058" t="s">
        <v>563</v>
      </c>
      <c r="B19" s="1042" t="s">
        <v>564</v>
      </c>
      <c r="C19" s="1042"/>
      <c r="D19" s="1042"/>
      <c r="E19" s="1042"/>
      <c r="F19" s="1042"/>
      <c r="G19" s="1042"/>
      <c r="H19" s="1042"/>
      <c r="I19" s="1042"/>
      <c r="J19" s="1042"/>
      <c r="K19" s="1042"/>
      <c r="L19" s="1042"/>
      <c r="M19" s="1042"/>
      <c r="N19" s="1042"/>
      <c r="O19" s="1042"/>
      <c r="P19" s="1042"/>
      <c r="Q19" s="1042"/>
      <c r="R19" s="1043"/>
      <c r="S19" s="1043"/>
      <c r="T19" s="1043"/>
      <c r="U19" s="1043"/>
      <c r="V19" s="1043"/>
      <c r="W19" s="1043"/>
      <c r="X19" s="1043"/>
      <c r="Y19" s="1043"/>
      <c r="Z19" s="1043"/>
      <c r="AA19" s="1043"/>
      <c r="AB19" s="1043"/>
      <c r="AC19" s="1044"/>
      <c r="AD19" s="642" t="s">
        <v>242</v>
      </c>
    </row>
    <row r="20" spans="1:30" s="364" customFormat="1" ht="21" customHeight="1">
      <c r="A20" s="1060"/>
      <c r="B20" s="1042" t="s">
        <v>565</v>
      </c>
      <c r="C20" s="1042"/>
      <c r="D20" s="1042"/>
      <c r="E20" s="1042"/>
      <c r="F20" s="1042"/>
      <c r="G20" s="1042"/>
      <c r="H20" s="1042"/>
      <c r="I20" s="1042"/>
      <c r="J20" s="1042"/>
      <c r="K20" s="1042"/>
      <c r="L20" s="1042"/>
      <c r="M20" s="1042"/>
      <c r="N20" s="1042"/>
      <c r="O20" s="1042"/>
      <c r="P20" s="1042"/>
      <c r="Q20" s="1042"/>
      <c r="R20" s="1043"/>
      <c r="S20" s="1043"/>
      <c r="T20" s="1043"/>
      <c r="U20" s="1043"/>
      <c r="V20" s="1043"/>
      <c r="W20" s="1043"/>
      <c r="X20" s="1043"/>
      <c r="Y20" s="1043"/>
      <c r="Z20" s="1043"/>
      <c r="AA20" s="1043"/>
      <c r="AB20" s="1043"/>
      <c r="AC20" s="1044"/>
      <c r="AD20" s="642" t="s">
        <v>242</v>
      </c>
    </row>
    <row r="21" spans="1:30" s="364" customFormat="1" ht="21" customHeight="1">
      <c r="A21" s="1058" t="s">
        <v>566</v>
      </c>
      <c r="B21" s="1042" t="s">
        <v>567</v>
      </c>
      <c r="C21" s="1042"/>
      <c r="D21" s="1042"/>
      <c r="E21" s="1042"/>
      <c r="F21" s="1042"/>
      <c r="G21" s="1042"/>
      <c r="H21" s="1042"/>
      <c r="I21" s="1042"/>
      <c r="J21" s="1042"/>
      <c r="K21" s="1042"/>
      <c r="L21" s="1042"/>
      <c r="M21" s="1042"/>
      <c r="N21" s="1042"/>
      <c r="O21" s="1042"/>
      <c r="P21" s="1042"/>
      <c r="Q21" s="1042"/>
      <c r="R21" s="1043"/>
      <c r="S21" s="1043"/>
      <c r="T21" s="1043"/>
      <c r="U21" s="1043"/>
      <c r="V21" s="1043"/>
      <c r="W21" s="1043"/>
      <c r="X21" s="1043"/>
      <c r="Y21" s="1043"/>
      <c r="Z21" s="1043"/>
      <c r="AA21" s="1043"/>
      <c r="AB21" s="1043"/>
      <c r="AC21" s="1044"/>
      <c r="AD21" s="642" t="s">
        <v>242</v>
      </c>
    </row>
    <row r="22" spans="1:30" s="364" customFormat="1" ht="21" customHeight="1">
      <c r="A22" s="1059"/>
      <c r="B22" s="1042" t="s">
        <v>568</v>
      </c>
      <c r="C22" s="1042"/>
      <c r="D22" s="1042"/>
      <c r="E22" s="1042"/>
      <c r="F22" s="1042"/>
      <c r="G22" s="1042"/>
      <c r="H22" s="1042"/>
      <c r="I22" s="1042"/>
      <c r="J22" s="1042"/>
      <c r="K22" s="1042"/>
      <c r="L22" s="1042"/>
      <c r="M22" s="1042"/>
      <c r="N22" s="1042"/>
      <c r="O22" s="1042"/>
      <c r="P22" s="1042"/>
      <c r="Q22" s="1042"/>
      <c r="R22" s="1043"/>
      <c r="S22" s="1043"/>
      <c r="T22" s="1043"/>
      <c r="U22" s="1043"/>
      <c r="V22" s="1043"/>
      <c r="W22" s="1043"/>
      <c r="X22" s="1043"/>
      <c r="Y22" s="1043"/>
      <c r="Z22" s="1043"/>
      <c r="AA22" s="1043"/>
      <c r="AB22" s="1043"/>
      <c r="AC22" s="1044"/>
      <c r="AD22" s="642" t="s">
        <v>242</v>
      </c>
    </row>
    <row r="23" spans="1:30" s="364" customFormat="1" ht="21" customHeight="1">
      <c r="A23" s="1060"/>
      <c r="B23" s="1042" t="s">
        <v>569</v>
      </c>
      <c r="C23" s="1042"/>
      <c r="D23" s="1042"/>
      <c r="E23" s="1042"/>
      <c r="F23" s="1042"/>
      <c r="G23" s="1042"/>
      <c r="H23" s="1042"/>
      <c r="I23" s="1042"/>
      <c r="J23" s="1042"/>
      <c r="K23" s="1042"/>
      <c r="L23" s="1042"/>
      <c r="M23" s="1042"/>
      <c r="N23" s="1042"/>
      <c r="O23" s="1042"/>
      <c r="P23" s="1042"/>
      <c r="Q23" s="1042"/>
      <c r="R23" s="1043"/>
      <c r="S23" s="1043"/>
      <c r="T23" s="1043"/>
      <c r="U23" s="1043"/>
      <c r="V23" s="1043"/>
      <c r="W23" s="1043"/>
      <c r="X23" s="1043"/>
      <c r="Y23" s="1043"/>
      <c r="Z23" s="1043"/>
      <c r="AA23" s="1043"/>
      <c r="AB23" s="1043"/>
      <c r="AC23" s="1044"/>
      <c r="AD23" s="642" t="s">
        <v>242</v>
      </c>
    </row>
    <row r="24" spans="1:30" s="364" customFormat="1" ht="21" customHeight="1">
      <c r="A24" s="1084" t="s">
        <v>570</v>
      </c>
      <c r="B24" s="1042" t="s">
        <v>571</v>
      </c>
      <c r="C24" s="1042"/>
      <c r="D24" s="1042"/>
      <c r="E24" s="1042"/>
      <c r="F24" s="1042"/>
      <c r="G24" s="1042"/>
      <c r="H24" s="1042"/>
      <c r="I24" s="1042"/>
      <c r="J24" s="1042"/>
      <c r="K24" s="1042"/>
      <c r="L24" s="1042"/>
      <c r="M24" s="1042"/>
      <c r="N24" s="1042"/>
      <c r="O24" s="1042"/>
      <c r="P24" s="1042"/>
      <c r="Q24" s="1042"/>
      <c r="R24" s="1043"/>
      <c r="S24" s="1043"/>
      <c r="T24" s="1043"/>
      <c r="U24" s="1043"/>
      <c r="V24" s="1043"/>
      <c r="W24" s="1043"/>
      <c r="X24" s="1043"/>
      <c r="Y24" s="1043"/>
      <c r="Z24" s="1043"/>
      <c r="AA24" s="1043"/>
      <c r="AB24" s="1043"/>
      <c r="AC24" s="1044"/>
      <c r="AD24" s="642" t="s">
        <v>242</v>
      </c>
    </row>
    <row r="25" spans="1:30" s="364" customFormat="1" ht="21" customHeight="1">
      <c r="A25" s="1083"/>
      <c r="B25" s="1042" t="s">
        <v>572</v>
      </c>
      <c r="C25" s="1042"/>
      <c r="D25" s="1042"/>
      <c r="E25" s="1042"/>
      <c r="F25" s="1042"/>
      <c r="G25" s="1042"/>
      <c r="H25" s="1042"/>
      <c r="I25" s="1042"/>
      <c r="J25" s="1042"/>
      <c r="K25" s="1042"/>
      <c r="L25" s="1042"/>
      <c r="M25" s="1042"/>
      <c r="N25" s="1042"/>
      <c r="O25" s="1042"/>
      <c r="P25" s="1042"/>
      <c r="Q25" s="1042"/>
      <c r="R25" s="1043"/>
      <c r="S25" s="1043"/>
      <c r="T25" s="1043"/>
      <c r="U25" s="1043"/>
      <c r="V25" s="1043"/>
      <c r="W25" s="1043"/>
      <c r="X25" s="1043"/>
      <c r="Y25" s="1043"/>
      <c r="Z25" s="1043"/>
      <c r="AA25" s="1043"/>
      <c r="AB25" s="1043"/>
      <c r="AC25" s="1044"/>
      <c r="AD25" s="642" t="s">
        <v>242</v>
      </c>
    </row>
    <row r="26" spans="1:30" s="364" customFormat="1" ht="21" customHeight="1" thickBot="1">
      <c r="A26" s="1085"/>
      <c r="B26" s="1086" t="s">
        <v>573</v>
      </c>
      <c r="C26" s="1086"/>
      <c r="D26" s="1086"/>
      <c r="E26" s="1086"/>
      <c r="F26" s="1086"/>
      <c r="G26" s="1086"/>
      <c r="H26" s="1086"/>
      <c r="I26" s="1086"/>
      <c r="J26" s="1086"/>
      <c r="K26" s="1086"/>
      <c r="L26" s="1086"/>
      <c r="M26" s="1086"/>
      <c r="N26" s="1086"/>
      <c r="O26" s="1086"/>
      <c r="P26" s="1086"/>
      <c r="Q26" s="1086"/>
      <c r="R26" s="1043"/>
      <c r="S26" s="1043"/>
      <c r="T26" s="1043"/>
      <c r="U26" s="1043"/>
      <c r="V26" s="1043"/>
      <c r="W26" s="1043"/>
      <c r="X26" s="1043"/>
      <c r="Y26" s="1043"/>
      <c r="Z26" s="1043"/>
      <c r="AA26" s="1043"/>
      <c r="AB26" s="1043"/>
      <c r="AC26" s="1044"/>
      <c r="AD26" s="642" t="s">
        <v>242</v>
      </c>
    </row>
    <row r="27" spans="1:30" s="364" customFormat="1" ht="21" customHeight="1" thickTop="1">
      <c r="A27" s="1083" t="s">
        <v>231</v>
      </c>
      <c r="B27" s="854" t="s">
        <v>574</v>
      </c>
      <c r="C27" s="854"/>
      <c r="D27" s="854"/>
      <c r="E27" s="854"/>
      <c r="F27" s="854"/>
      <c r="G27" s="854"/>
      <c r="H27" s="854"/>
      <c r="I27" s="855"/>
      <c r="J27" s="1061"/>
      <c r="K27" s="1062"/>
      <c r="L27" s="1063"/>
      <c r="M27" s="1063"/>
      <c r="N27" s="1063"/>
      <c r="O27" s="1063"/>
      <c r="P27" s="1063"/>
      <c r="Q27" s="1063"/>
      <c r="R27" s="1063"/>
      <c r="S27" s="1063"/>
      <c r="T27" s="1063"/>
      <c r="U27" s="1063"/>
      <c r="V27" s="1063"/>
      <c r="W27" s="1063"/>
      <c r="X27" s="1063"/>
      <c r="Y27" s="1063"/>
      <c r="Z27" s="595" t="s">
        <v>197</v>
      </c>
      <c r="AA27" s="664"/>
      <c r="AB27" s="665" t="s">
        <v>198</v>
      </c>
      <c r="AC27" s="666"/>
      <c r="AD27" s="642" t="s">
        <v>787</v>
      </c>
    </row>
    <row r="28" spans="1:30" s="364" customFormat="1" ht="21" customHeight="1">
      <c r="A28" s="1083"/>
      <c r="B28" s="767" t="s">
        <v>575</v>
      </c>
      <c r="C28" s="767"/>
      <c r="D28" s="767"/>
      <c r="E28" s="767"/>
      <c r="F28" s="767"/>
      <c r="G28" s="767"/>
      <c r="H28" s="767"/>
      <c r="I28" s="768"/>
      <c r="J28" s="1036"/>
      <c r="K28" s="1037"/>
      <c r="L28" s="1038"/>
      <c r="M28" s="1038"/>
      <c r="N28" s="1038"/>
      <c r="O28" s="1038"/>
      <c r="P28" s="1038"/>
      <c r="Q28" s="1038"/>
      <c r="R28" s="1038"/>
      <c r="S28" s="1038"/>
      <c r="T28" s="1038"/>
      <c r="U28" s="1038"/>
      <c r="V28" s="1038"/>
      <c r="W28" s="1038"/>
      <c r="X28" s="1038"/>
      <c r="Y28" s="1038"/>
      <c r="Z28" s="594" t="s">
        <v>197</v>
      </c>
      <c r="AA28" s="405"/>
      <c r="AB28" s="412" t="s">
        <v>198</v>
      </c>
      <c r="AC28" s="432"/>
      <c r="AD28" s="642" t="s">
        <v>787</v>
      </c>
    </row>
    <row r="29" spans="1:30" s="364" customFormat="1" ht="21" customHeight="1">
      <c r="A29" s="1083"/>
      <c r="B29" s="767" t="s">
        <v>576</v>
      </c>
      <c r="C29" s="767"/>
      <c r="D29" s="767"/>
      <c r="E29" s="767"/>
      <c r="F29" s="767"/>
      <c r="G29" s="767"/>
      <c r="H29" s="767"/>
      <c r="I29" s="768"/>
      <c r="J29" s="870"/>
      <c r="K29" s="769"/>
      <c r="L29" s="769"/>
      <c r="M29" s="769"/>
      <c r="N29" s="769"/>
      <c r="O29" s="769"/>
      <c r="P29" s="769"/>
      <c r="Q29" s="769"/>
      <c r="R29" s="769"/>
      <c r="S29" s="769"/>
      <c r="T29" s="769"/>
      <c r="U29" s="769"/>
      <c r="V29" s="769"/>
      <c r="W29" s="769"/>
      <c r="X29" s="769"/>
      <c r="Y29" s="769"/>
      <c r="Z29" s="769"/>
      <c r="AA29" s="769"/>
      <c r="AB29" s="769"/>
      <c r="AC29" s="871"/>
      <c r="AD29" s="642" t="s">
        <v>242</v>
      </c>
    </row>
    <row r="30" spans="1:30" s="364" customFormat="1" ht="21" customHeight="1">
      <c r="A30" s="1083"/>
      <c r="B30" s="767" t="s">
        <v>577</v>
      </c>
      <c r="C30" s="767"/>
      <c r="D30" s="767"/>
      <c r="E30" s="767"/>
      <c r="F30" s="767"/>
      <c r="G30" s="767"/>
      <c r="H30" s="767"/>
      <c r="I30" s="768"/>
      <c r="J30" s="870"/>
      <c r="K30" s="769"/>
      <c r="L30" s="769"/>
      <c r="M30" s="769"/>
      <c r="N30" s="769"/>
      <c r="O30" s="769"/>
      <c r="P30" s="769"/>
      <c r="Q30" s="769"/>
      <c r="R30" s="769"/>
      <c r="S30" s="769"/>
      <c r="T30" s="769"/>
      <c r="U30" s="769"/>
      <c r="V30" s="769"/>
      <c r="W30" s="769"/>
      <c r="X30" s="769"/>
      <c r="Y30" s="769"/>
      <c r="Z30" s="769"/>
      <c r="AA30" s="769"/>
      <c r="AB30" s="769"/>
      <c r="AC30" s="871"/>
      <c r="AD30" s="642" t="s">
        <v>242</v>
      </c>
    </row>
    <row r="31" spans="1:30" s="364" customFormat="1" ht="21" customHeight="1">
      <c r="A31" s="1083"/>
      <c r="B31" s="767" t="s">
        <v>578</v>
      </c>
      <c r="C31" s="767"/>
      <c r="D31" s="767"/>
      <c r="E31" s="767"/>
      <c r="F31" s="767"/>
      <c r="G31" s="767"/>
      <c r="H31" s="767"/>
      <c r="I31" s="768"/>
      <c r="J31" s="870"/>
      <c r="K31" s="769"/>
      <c r="L31" s="769"/>
      <c r="M31" s="769"/>
      <c r="N31" s="769"/>
      <c r="O31" s="769"/>
      <c r="P31" s="769"/>
      <c r="Q31" s="769"/>
      <c r="R31" s="769"/>
      <c r="S31" s="769"/>
      <c r="T31" s="769"/>
      <c r="U31" s="769"/>
      <c r="V31" s="769"/>
      <c r="W31" s="769"/>
      <c r="X31" s="769"/>
      <c r="Y31" s="769"/>
      <c r="Z31" s="769"/>
      <c r="AA31" s="769"/>
      <c r="AB31" s="769"/>
      <c r="AC31" s="871"/>
      <c r="AD31" s="642" t="s">
        <v>242</v>
      </c>
    </row>
    <row r="32" spans="1:30" s="364" customFormat="1" ht="23.1" customHeight="1" thickBot="1">
      <c r="A32" s="1083"/>
      <c r="B32" s="1077" t="s">
        <v>579</v>
      </c>
      <c r="C32" s="1077"/>
      <c r="D32" s="1077"/>
      <c r="E32" s="1077"/>
      <c r="F32" s="1078" t="s">
        <v>580</v>
      </c>
      <c r="G32" s="828"/>
      <c r="H32" s="828"/>
      <c r="I32" s="829"/>
      <c r="J32" s="1079"/>
      <c r="K32" s="1080"/>
      <c r="L32" s="1080"/>
      <c r="M32" s="433" t="s">
        <v>445</v>
      </c>
      <c r="N32" s="1064" t="s">
        <v>581</v>
      </c>
      <c r="O32" s="1065"/>
      <c r="P32" s="1066"/>
      <c r="Q32" s="1081"/>
      <c r="R32" s="1081"/>
      <c r="S32" s="1081"/>
      <c r="T32" s="1068" t="s">
        <v>582</v>
      </c>
      <c r="U32" s="1082"/>
      <c r="V32" s="1064" t="s">
        <v>583</v>
      </c>
      <c r="W32" s="1065"/>
      <c r="X32" s="1066"/>
      <c r="Y32" s="1067"/>
      <c r="Z32" s="1067"/>
      <c r="AA32" s="1068" t="s">
        <v>584</v>
      </c>
      <c r="AB32" s="1068"/>
      <c r="AC32" s="1069"/>
      <c r="AD32" s="642"/>
    </row>
    <row r="33" spans="1:30" s="364" customFormat="1" ht="15" customHeight="1" thickTop="1">
      <c r="A33" s="1070" t="s">
        <v>585</v>
      </c>
      <c r="B33" s="1071"/>
      <c r="C33" s="1071"/>
      <c r="D33" s="1071"/>
      <c r="E33" s="1071"/>
      <c r="F33" s="1071"/>
      <c r="G33" s="1071"/>
      <c r="H33" s="1071"/>
      <c r="I33" s="1071"/>
      <c r="J33" s="1071"/>
      <c r="K33" s="1071"/>
      <c r="L33" s="1071"/>
      <c r="M33" s="1071"/>
      <c r="N33" s="1071"/>
      <c r="O33" s="1071"/>
      <c r="P33" s="1071"/>
      <c r="Q33" s="1071"/>
      <c r="R33" s="1071"/>
      <c r="S33" s="1071"/>
      <c r="T33" s="1071"/>
      <c r="U33" s="1071"/>
      <c r="V33" s="1071"/>
      <c r="W33" s="1071"/>
      <c r="X33" s="1071"/>
      <c r="Y33" s="1071"/>
      <c r="Z33" s="1071"/>
      <c r="AA33" s="1071"/>
      <c r="AB33" s="1071"/>
      <c r="AC33" s="1072"/>
      <c r="AD33" s="642"/>
    </row>
    <row r="34" spans="1:30" s="364" customFormat="1" ht="64.5" customHeight="1" thickBot="1">
      <c r="A34" s="1073"/>
      <c r="B34" s="1074"/>
      <c r="C34" s="1074"/>
      <c r="D34" s="1074"/>
      <c r="E34" s="1074"/>
      <c r="F34" s="1074"/>
      <c r="G34" s="1074"/>
      <c r="H34" s="1074"/>
      <c r="I34" s="1074"/>
      <c r="J34" s="1074"/>
      <c r="K34" s="1074"/>
      <c r="L34" s="1074"/>
      <c r="M34" s="1074"/>
      <c r="N34" s="1074"/>
      <c r="O34" s="1074"/>
      <c r="P34" s="1074"/>
      <c r="Q34" s="1074"/>
      <c r="R34" s="1074"/>
      <c r="S34" s="1074"/>
      <c r="T34" s="1074"/>
      <c r="U34" s="1074"/>
      <c r="V34" s="1074"/>
      <c r="W34" s="1074"/>
      <c r="X34" s="1074"/>
      <c r="Y34" s="1074"/>
      <c r="Z34" s="1074"/>
      <c r="AA34" s="1074"/>
      <c r="AB34" s="1074"/>
      <c r="AC34" s="1075"/>
      <c r="AD34" s="642"/>
    </row>
    <row r="35" spans="1:30" s="364" customFormat="1" ht="13.5" customHeight="1">
      <c r="A35" s="1076" t="s">
        <v>239</v>
      </c>
      <c r="B35" s="1076"/>
      <c r="C35" s="1076"/>
      <c r="D35" s="1076"/>
      <c r="E35" s="1076"/>
      <c r="F35" s="1076"/>
      <c r="G35" s="1076"/>
      <c r="H35" s="1076"/>
      <c r="I35" s="1076"/>
      <c r="J35" s="1076"/>
      <c r="K35" s="1076"/>
      <c r="L35" s="1076"/>
      <c r="M35" s="1076"/>
      <c r="N35" s="1076"/>
      <c r="O35" s="1076"/>
      <c r="P35" s="1076"/>
      <c r="Q35" s="1076"/>
      <c r="R35" s="1076"/>
      <c r="S35" s="1076"/>
      <c r="T35" s="1076"/>
      <c r="U35" s="1076"/>
      <c r="V35" s="1076"/>
      <c r="W35" s="1076"/>
      <c r="X35" s="1076"/>
      <c r="Y35" s="1076"/>
      <c r="Z35" s="1076"/>
      <c r="AA35" s="1076"/>
      <c r="AB35" s="1076"/>
      <c r="AC35" s="1076"/>
    </row>
    <row r="36" spans="1:30" s="364" customFormat="1">
      <c r="A36" s="773" t="s">
        <v>240</v>
      </c>
      <c r="B36" s="773"/>
      <c r="C36" s="773"/>
      <c r="D36" s="773"/>
      <c r="E36" s="773"/>
      <c r="F36" s="773"/>
      <c r="G36" s="773"/>
      <c r="H36" s="773"/>
      <c r="I36" s="773"/>
      <c r="J36" s="773"/>
      <c r="K36" s="773"/>
      <c r="L36" s="773"/>
      <c r="M36" s="773"/>
      <c r="N36" s="773"/>
      <c r="O36" s="773"/>
      <c r="P36" s="773"/>
      <c r="Q36" s="773"/>
      <c r="R36" s="773"/>
      <c r="S36" s="773"/>
      <c r="T36" s="773"/>
      <c r="U36" s="773"/>
      <c r="V36" s="773"/>
      <c r="W36" s="773"/>
      <c r="X36" s="773"/>
      <c r="Y36" s="773"/>
      <c r="Z36" s="773"/>
      <c r="AA36" s="773"/>
      <c r="AB36" s="773"/>
      <c r="AC36" s="773"/>
    </row>
  </sheetData>
  <mergeCells count="78">
    <mergeCell ref="N32:P32"/>
    <mergeCell ref="Q32:S32"/>
    <mergeCell ref="T32:U32"/>
    <mergeCell ref="A27:A32"/>
    <mergeCell ref="A24:A26"/>
    <mergeCell ref="B24:Q24"/>
    <mergeCell ref="B29:I29"/>
    <mergeCell ref="J29:AC29"/>
    <mergeCell ref="R24:AC24"/>
    <mergeCell ref="B25:Q25"/>
    <mergeCell ref="R25:AC25"/>
    <mergeCell ref="B26:Q26"/>
    <mergeCell ref="R26:AC26"/>
    <mergeCell ref="B27:I27"/>
    <mergeCell ref="B28:I28"/>
    <mergeCell ref="A36:AC36"/>
    <mergeCell ref="J27:Y27"/>
    <mergeCell ref="J28:Y28"/>
    <mergeCell ref="V32:X32"/>
    <mergeCell ref="Y32:Z32"/>
    <mergeCell ref="AA32:AC32"/>
    <mergeCell ref="A33:AC33"/>
    <mergeCell ref="A34:AC34"/>
    <mergeCell ref="A35:AC35"/>
    <mergeCell ref="B32:E32"/>
    <mergeCell ref="F32:I32"/>
    <mergeCell ref="J32:L32"/>
    <mergeCell ref="B30:I30"/>
    <mergeCell ref="J30:AC30"/>
    <mergeCell ref="B31:I31"/>
    <mergeCell ref="J31:AC31"/>
    <mergeCell ref="B17:Q17"/>
    <mergeCell ref="R17:AC17"/>
    <mergeCell ref="A21:A23"/>
    <mergeCell ref="B21:Q21"/>
    <mergeCell ref="R21:AC21"/>
    <mergeCell ref="B22:Q22"/>
    <mergeCell ref="R22:AC22"/>
    <mergeCell ref="B23:Q23"/>
    <mergeCell ref="R23:AC23"/>
    <mergeCell ref="A19:A20"/>
    <mergeCell ref="B19:Q19"/>
    <mergeCell ref="R19:AC19"/>
    <mergeCell ref="B20:Q20"/>
    <mergeCell ref="R20:AC20"/>
    <mergeCell ref="B15:Q15"/>
    <mergeCell ref="R15:AC15"/>
    <mergeCell ref="B16:Q16"/>
    <mergeCell ref="R12:AC12"/>
    <mergeCell ref="B13:Q13"/>
    <mergeCell ref="R13:AC13"/>
    <mergeCell ref="B14:Q14"/>
    <mergeCell ref="R14:AC14"/>
    <mergeCell ref="R16:AC16"/>
    <mergeCell ref="A2:AC2"/>
    <mergeCell ref="X4:Z4"/>
    <mergeCell ref="A5:C5"/>
    <mergeCell ref="D5:AC5"/>
    <mergeCell ref="A6:C6"/>
    <mergeCell ref="D6:N6"/>
    <mergeCell ref="O6:U6"/>
    <mergeCell ref="V6:AC6"/>
    <mergeCell ref="A9:Q9"/>
    <mergeCell ref="R9:AC9"/>
    <mergeCell ref="A7:C7"/>
    <mergeCell ref="D7:U7"/>
    <mergeCell ref="A10:A18"/>
    <mergeCell ref="B10:Q10"/>
    <mergeCell ref="R10:AC10"/>
    <mergeCell ref="B11:Q11"/>
    <mergeCell ref="X7:Z7"/>
    <mergeCell ref="AA7:AC7"/>
    <mergeCell ref="A8:N8"/>
    <mergeCell ref="O8:AC8"/>
    <mergeCell ref="R11:AC11"/>
    <mergeCell ref="B12:Q12"/>
    <mergeCell ref="B18:Q18"/>
    <mergeCell ref="R18:AC18"/>
  </mergeCells>
  <phoneticPr fontId="1"/>
  <pageMargins left="0.7" right="0.7" top="0.75" bottom="0.75" header="0.3" footer="0.3"/>
  <pageSetup paperSize="9" orientation="portrait" verticalDpi="0" r:id="rId1"/>
  <legacyDrawing r:id="rId2"/>
  <extLst>
    <ext xmlns:x14="http://schemas.microsoft.com/office/spreadsheetml/2009/9/main" uri="{CCE6A557-97BC-4b89-ADB6-D9C93CAAB3DF}">
      <x14:dataValidations xmlns:xm="http://schemas.microsoft.com/office/excel/2006/main" count="6">
        <x14:dataValidation type="list" allowBlank="1" showInputMessage="1" showErrorMessage="1">
          <x14:formula1>
            <xm:f>選択リスト!$C$3:$C$10</xm:f>
          </x14:formula1>
          <xm:sqref>X7:Z7 AA27:AA28</xm:sqref>
        </x14:dataValidation>
        <x14:dataValidation type="list" allowBlank="1" showInputMessage="1" showErrorMessage="1">
          <x14:formula1>
            <xm:f>選択リスト!$T$3:$T$5</xm:f>
          </x14:formula1>
          <xm:sqref>O8:AC8 R16:AC17 R10:AC11 R13:AC13 R21:AC21</xm:sqref>
        </x14:dataValidation>
        <x14:dataValidation type="list" allowBlank="1" showInputMessage="1" showErrorMessage="1">
          <x14:formula1>
            <xm:f>選択リスト!$V$3:$V$6</xm:f>
          </x14:formula1>
          <xm:sqref>R12:AC12 R18:AC20 R14:AC15 R22:AC26</xm:sqref>
        </x14:dataValidation>
        <x14:dataValidation type="list" allowBlank="1" showInputMessage="1" showErrorMessage="1">
          <x14:formula1>
            <xm:f>選択リスト!$J$3:$J$6</xm:f>
          </x14:formula1>
          <xm:sqref>J29:AC29</xm:sqref>
        </x14:dataValidation>
        <x14:dataValidation type="list" allowBlank="1" showInputMessage="1" showErrorMessage="1">
          <x14:formula1>
            <xm:f>選択リスト!$K$3:$K$6</xm:f>
          </x14:formula1>
          <xm:sqref>J30:AC30</xm:sqref>
        </x14:dataValidation>
        <x14:dataValidation type="list" allowBlank="1" showInputMessage="1" showErrorMessage="1">
          <x14:formula1>
            <xm:f>選択リスト!$L$3:$L$6</xm:f>
          </x14:formula1>
          <xm:sqref>J31:AC31</xm:sqref>
        </x14:dataValidation>
      </x14:dataValidations>
    </ext>
  </extLst>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CCFFCC"/>
  </sheetPr>
  <dimension ref="A1:AD36"/>
  <sheetViews>
    <sheetView zoomScaleNormal="100" workbookViewId="0">
      <selection activeCell="AD12" sqref="AD12"/>
    </sheetView>
  </sheetViews>
  <sheetFormatPr defaultColWidth="8.875" defaultRowHeight="13.5"/>
  <cols>
    <col min="1" max="1" width="10.875" customWidth="1"/>
    <col min="2" max="2" width="3.625" customWidth="1"/>
    <col min="3" max="4" width="3.375" customWidth="1"/>
    <col min="5" max="5" width="1.875" customWidth="1"/>
    <col min="6" max="9" width="3.375" customWidth="1"/>
    <col min="10" max="10" width="1.875" customWidth="1"/>
    <col min="11" max="11" width="5.25" customWidth="1"/>
    <col min="12" max="12" width="1.875" customWidth="1"/>
    <col min="13" max="13" width="3.25" customWidth="1"/>
    <col min="14" max="16" width="1.875" customWidth="1"/>
    <col min="17" max="17" width="4.125" customWidth="1"/>
    <col min="18" max="18" width="1.25" customWidth="1"/>
    <col min="19" max="22" width="2.25" customWidth="1"/>
    <col min="23" max="23" width="1.125" customWidth="1"/>
    <col min="24" max="24" width="2.25" customWidth="1"/>
    <col min="25" max="25" width="6" customWidth="1"/>
    <col min="26" max="26" width="2.75" customWidth="1"/>
    <col min="27" max="27" width="3.125" customWidth="1"/>
    <col min="28" max="28" width="2" customWidth="1"/>
    <col min="29" max="29" width="2.375" customWidth="1"/>
    <col min="30" max="30" width="68.125" customWidth="1"/>
    <col min="257" max="257" width="10.875" customWidth="1"/>
    <col min="258" max="258" width="3.625" customWidth="1"/>
    <col min="259" max="260" width="3.375" customWidth="1"/>
    <col min="261" max="261" width="1.875" customWidth="1"/>
    <col min="262" max="265" width="3.375" customWidth="1"/>
    <col min="266" max="266" width="1.875" customWidth="1"/>
    <col min="267" max="267" width="5.25" customWidth="1"/>
    <col min="268" max="268" width="1.875" customWidth="1"/>
    <col min="269" max="269" width="3.25" customWidth="1"/>
    <col min="270" max="272" width="1.875" customWidth="1"/>
    <col min="273" max="273" width="4.125" customWidth="1"/>
    <col min="274" max="274" width="1.25" customWidth="1"/>
    <col min="275" max="278" width="2.25" customWidth="1"/>
    <col min="279" max="279" width="1.125" customWidth="1"/>
    <col min="280" max="280" width="2.25" customWidth="1"/>
    <col min="281" max="281" width="6" customWidth="1"/>
    <col min="282" max="282" width="2.75" customWidth="1"/>
    <col min="283" max="283" width="3.125" customWidth="1"/>
    <col min="284" max="284" width="2" customWidth="1"/>
    <col min="285" max="285" width="2.375" customWidth="1"/>
    <col min="286" max="286" width="50.625" customWidth="1"/>
    <col min="513" max="513" width="10.875" customWidth="1"/>
    <col min="514" max="514" width="3.625" customWidth="1"/>
    <col min="515" max="516" width="3.375" customWidth="1"/>
    <col min="517" max="517" width="1.875" customWidth="1"/>
    <col min="518" max="521" width="3.375" customWidth="1"/>
    <col min="522" max="522" width="1.875" customWidth="1"/>
    <col min="523" max="523" width="5.25" customWidth="1"/>
    <col min="524" max="524" width="1.875" customWidth="1"/>
    <col min="525" max="525" width="3.25" customWidth="1"/>
    <col min="526" max="528" width="1.875" customWidth="1"/>
    <col min="529" max="529" width="4.125" customWidth="1"/>
    <col min="530" max="530" width="1.25" customWidth="1"/>
    <col min="531" max="534" width="2.25" customWidth="1"/>
    <col min="535" max="535" width="1.125" customWidth="1"/>
    <col min="536" max="536" width="2.25" customWidth="1"/>
    <col min="537" max="537" width="6" customWidth="1"/>
    <col min="538" max="538" width="2.75" customWidth="1"/>
    <col min="539" max="539" width="3.125" customWidth="1"/>
    <col min="540" max="540" width="2" customWidth="1"/>
    <col min="541" max="541" width="2.375" customWidth="1"/>
    <col min="542" max="542" width="50.625" customWidth="1"/>
    <col min="769" max="769" width="10.875" customWidth="1"/>
    <col min="770" max="770" width="3.625" customWidth="1"/>
    <col min="771" max="772" width="3.375" customWidth="1"/>
    <col min="773" max="773" width="1.875" customWidth="1"/>
    <col min="774" max="777" width="3.375" customWidth="1"/>
    <col min="778" max="778" width="1.875" customWidth="1"/>
    <col min="779" max="779" width="5.25" customWidth="1"/>
    <col min="780" max="780" width="1.875" customWidth="1"/>
    <col min="781" max="781" width="3.25" customWidth="1"/>
    <col min="782" max="784" width="1.875" customWidth="1"/>
    <col min="785" max="785" width="4.125" customWidth="1"/>
    <col min="786" max="786" width="1.25" customWidth="1"/>
    <col min="787" max="790" width="2.25" customWidth="1"/>
    <col min="791" max="791" width="1.125" customWidth="1"/>
    <col min="792" max="792" width="2.25" customWidth="1"/>
    <col min="793" max="793" width="6" customWidth="1"/>
    <col min="794" max="794" width="2.75" customWidth="1"/>
    <col min="795" max="795" width="3.125" customWidth="1"/>
    <col min="796" max="796" width="2" customWidth="1"/>
    <col min="797" max="797" width="2.375" customWidth="1"/>
    <col min="798" max="798" width="50.625" customWidth="1"/>
    <col min="1025" max="1025" width="10.875" customWidth="1"/>
    <col min="1026" max="1026" width="3.625" customWidth="1"/>
    <col min="1027" max="1028" width="3.375" customWidth="1"/>
    <col min="1029" max="1029" width="1.875" customWidth="1"/>
    <col min="1030" max="1033" width="3.375" customWidth="1"/>
    <col min="1034" max="1034" width="1.875" customWidth="1"/>
    <col min="1035" max="1035" width="5.25" customWidth="1"/>
    <col min="1036" max="1036" width="1.875" customWidth="1"/>
    <col min="1037" max="1037" width="3.25" customWidth="1"/>
    <col min="1038" max="1040" width="1.875" customWidth="1"/>
    <col min="1041" max="1041" width="4.125" customWidth="1"/>
    <col min="1042" max="1042" width="1.25" customWidth="1"/>
    <col min="1043" max="1046" width="2.25" customWidth="1"/>
    <col min="1047" max="1047" width="1.125" customWidth="1"/>
    <col min="1048" max="1048" width="2.25" customWidth="1"/>
    <col min="1049" max="1049" width="6" customWidth="1"/>
    <col min="1050" max="1050" width="2.75" customWidth="1"/>
    <col min="1051" max="1051" width="3.125" customWidth="1"/>
    <col min="1052" max="1052" width="2" customWidth="1"/>
    <col min="1053" max="1053" width="2.375" customWidth="1"/>
    <col min="1054" max="1054" width="50.625" customWidth="1"/>
    <col min="1281" max="1281" width="10.875" customWidth="1"/>
    <col min="1282" max="1282" width="3.625" customWidth="1"/>
    <col min="1283" max="1284" width="3.375" customWidth="1"/>
    <col min="1285" max="1285" width="1.875" customWidth="1"/>
    <col min="1286" max="1289" width="3.375" customWidth="1"/>
    <col min="1290" max="1290" width="1.875" customWidth="1"/>
    <col min="1291" max="1291" width="5.25" customWidth="1"/>
    <col min="1292" max="1292" width="1.875" customWidth="1"/>
    <col min="1293" max="1293" width="3.25" customWidth="1"/>
    <col min="1294" max="1296" width="1.875" customWidth="1"/>
    <col min="1297" max="1297" width="4.125" customWidth="1"/>
    <col min="1298" max="1298" width="1.25" customWidth="1"/>
    <col min="1299" max="1302" width="2.25" customWidth="1"/>
    <col min="1303" max="1303" width="1.125" customWidth="1"/>
    <col min="1304" max="1304" width="2.25" customWidth="1"/>
    <col min="1305" max="1305" width="6" customWidth="1"/>
    <col min="1306" max="1306" width="2.75" customWidth="1"/>
    <col min="1307" max="1307" width="3.125" customWidth="1"/>
    <col min="1308" max="1308" width="2" customWidth="1"/>
    <col min="1309" max="1309" width="2.375" customWidth="1"/>
    <col min="1310" max="1310" width="50.625" customWidth="1"/>
    <col min="1537" max="1537" width="10.875" customWidth="1"/>
    <col min="1538" max="1538" width="3.625" customWidth="1"/>
    <col min="1539" max="1540" width="3.375" customWidth="1"/>
    <col min="1541" max="1541" width="1.875" customWidth="1"/>
    <col min="1542" max="1545" width="3.375" customWidth="1"/>
    <col min="1546" max="1546" width="1.875" customWidth="1"/>
    <col min="1547" max="1547" width="5.25" customWidth="1"/>
    <col min="1548" max="1548" width="1.875" customWidth="1"/>
    <col min="1549" max="1549" width="3.25" customWidth="1"/>
    <col min="1550" max="1552" width="1.875" customWidth="1"/>
    <col min="1553" max="1553" width="4.125" customWidth="1"/>
    <col min="1554" max="1554" width="1.25" customWidth="1"/>
    <col min="1555" max="1558" width="2.25" customWidth="1"/>
    <col min="1559" max="1559" width="1.125" customWidth="1"/>
    <col min="1560" max="1560" width="2.25" customWidth="1"/>
    <col min="1561" max="1561" width="6" customWidth="1"/>
    <col min="1562" max="1562" width="2.75" customWidth="1"/>
    <col min="1563" max="1563" width="3.125" customWidth="1"/>
    <col min="1564" max="1564" width="2" customWidth="1"/>
    <col min="1565" max="1565" width="2.375" customWidth="1"/>
    <col min="1566" max="1566" width="50.625" customWidth="1"/>
    <col min="1793" max="1793" width="10.875" customWidth="1"/>
    <col min="1794" max="1794" width="3.625" customWidth="1"/>
    <col min="1795" max="1796" width="3.375" customWidth="1"/>
    <col min="1797" max="1797" width="1.875" customWidth="1"/>
    <col min="1798" max="1801" width="3.375" customWidth="1"/>
    <col min="1802" max="1802" width="1.875" customWidth="1"/>
    <col min="1803" max="1803" width="5.25" customWidth="1"/>
    <col min="1804" max="1804" width="1.875" customWidth="1"/>
    <col min="1805" max="1805" width="3.25" customWidth="1"/>
    <col min="1806" max="1808" width="1.875" customWidth="1"/>
    <col min="1809" max="1809" width="4.125" customWidth="1"/>
    <col min="1810" max="1810" width="1.25" customWidth="1"/>
    <col min="1811" max="1814" width="2.25" customWidth="1"/>
    <col min="1815" max="1815" width="1.125" customWidth="1"/>
    <col min="1816" max="1816" width="2.25" customWidth="1"/>
    <col min="1817" max="1817" width="6" customWidth="1"/>
    <col min="1818" max="1818" width="2.75" customWidth="1"/>
    <col min="1819" max="1819" width="3.125" customWidth="1"/>
    <col min="1820" max="1820" width="2" customWidth="1"/>
    <col min="1821" max="1821" width="2.375" customWidth="1"/>
    <col min="1822" max="1822" width="50.625" customWidth="1"/>
    <col min="2049" max="2049" width="10.875" customWidth="1"/>
    <col min="2050" max="2050" width="3.625" customWidth="1"/>
    <col min="2051" max="2052" width="3.375" customWidth="1"/>
    <col min="2053" max="2053" width="1.875" customWidth="1"/>
    <col min="2054" max="2057" width="3.375" customWidth="1"/>
    <col min="2058" max="2058" width="1.875" customWidth="1"/>
    <col min="2059" max="2059" width="5.25" customWidth="1"/>
    <col min="2060" max="2060" width="1.875" customWidth="1"/>
    <col min="2061" max="2061" width="3.25" customWidth="1"/>
    <col min="2062" max="2064" width="1.875" customWidth="1"/>
    <col min="2065" max="2065" width="4.125" customWidth="1"/>
    <col min="2066" max="2066" width="1.25" customWidth="1"/>
    <col min="2067" max="2070" width="2.25" customWidth="1"/>
    <col min="2071" max="2071" width="1.125" customWidth="1"/>
    <col min="2072" max="2072" width="2.25" customWidth="1"/>
    <col min="2073" max="2073" width="6" customWidth="1"/>
    <col min="2074" max="2074" width="2.75" customWidth="1"/>
    <col min="2075" max="2075" width="3.125" customWidth="1"/>
    <col min="2076" max="2076" width="2" customWidth="1"/>
    <col min="2077" max="2077" width="2.375" customWidth="1"/>
    <col min="2078" max="2078" width="50.625" customWidth="1"/>
    <col min="2305" max="2305" width="10.875" customWidth="1"/>
    <col min="2306" max="2306" width="3.625" customWidth="1"/>
    <col min="2307" max="2308" width="3.375" customWidth="1"/>
    <col min="2309" max="2309" width="1.875" customWidth="1"/>
    <col min="2310" max="2313" width="3.375" customWidth="1"/>
    <col min="2314" max="2314" width="1.875" customWidth="1"/>
    <col min="2315" max="2315" width="5.25" customWidth="1"/>
    <col min="2316" max="2316" width="1.875" customWidth="1"/>
    <col min="2317" max="2317" width="3.25" customWidth="1"/>
    <col min="2318" max="2320" width="1.875" customWidth="1"/>
    <col min="2321" max="2321" width="4.125" customWidth="1"/>
    <col min="2322" max="2322" width="1.25" customWidth="1"/>
    <col min="2323" max="2326" width="2.25" customWidth="1"/>
    <col min="2327" max="2327" width="1.125" customWidth="1"/>
    <col min="2328" max="2328" width="2.25" customWidth="1"/>
    <col min="2329" max="2329" width="6" customWidth="1"/>
    <col min="2330" max="2330" width="2.75" customWidth="1"/>
    <col min="2331" max="2331" width="3.125" customWidth="1"/>
    <col min="2332" max="2332" width="2" customWidth="1"/>
    <col min="2333" max="2333" width="2.375" customWidth="1"/>
    <col min="2334" max="2334" width="50.625" customWidth="1"/>
    <col min="2561" max="2561" width="10.875" customWidth="1"/>
    <col min="2562" max="2562" width="3.625" customWidth="1"/>
    <col min="2563" max="2564" width="3.375" customWidth="1"/>
    <col min="2565" max="2565" width="1.875" customWidth="1"/>
    <col min="2566" max="2569" width="3.375" customWidth="1"/>
    <col min="2570" max="2570" width="1.875" customWidth="1"/>
    <col min="2571" max="2571" width="5.25" customWidth="1"/>
    <col min="2572" max="2572" width="1.875" customWidth="1"/>
    <col min="2573" max="2573" width="3.25" customWidth="1"/>
    <col min="2574" max="2576" width="1.875" customWidth="1"/>
    <col min="2577" max="2577" width="4.125" customWidth="1"/>
    <col min="2578" max="2578" width="1.25" customWidth="1"/>
    <col min="2579" max="2582" width="2.25" customWidth="1"/>
    <col min="2583" max="2583" width="1.125" customWidth="1"/>
    <col min="2584" max="2584" width="2.25" customWidth="1"/>
    <col min="2585" max="2585" width="6" customWidth="1"/>
    <col min="2586" max="2586" width="2.75" customWidth="1"/>
    <col min="2587" max="2587" width="3.125" customWidth="1"/>
    <col min="2588" max="2588" width="2" customWidth="1"/>
    <col min="2589" max="2589" width="2.375" customWidth="1"/>
    <col min="2590" max="2590" width="50.625" customWidth="1"/>
    <col min="2817" max="2817" width="10.875" customWidth="1"/>
    <col min="2818" max="2818" width="3.625" customWidth="1"/>
    <col min="2819" max="2820" width="3.375" customWidth="1"/>
    <col min="2821" max="2821" width="1.875" customWidth="1"/>
    <col min="2822" max="2825" width="3.375" customWidth="1"/>
    <col min="2826" max="2826" width="1.875" customWidth="1"/>
    <col min="2827" max="2827" width="5.25" customWidth="1"/>
    <col min="2828" max="2828" width="1.875" customWidth="1"/>
    <col min="2829" max="2829" width="3.25" customWidth="1"/>
    <col min="2830" max="2832" width="1.875" customWidth="1"/>
    <col min="2833" max="2833" width="4.125" customWidth="1"/>
    <col min="2834" max="2834" width="1.25" customWidth="1"/>
    <col min="2835" max="2838" width="2.25" customWidth="1"/>
    <col min="2839" max="2839" width="1.125" customWidth="1"/>
    <col min="2840" max="2840" width="2.25" customWidth="1"/>
    <col min="2841" max="2841" width="6" customWidth="1"/>
    <col min="2842" max="2842" width="2.75" customWidth="1"/>
    <col min="2843" max="2843" width="3.125" customWidth="1"/>
    <col min="2844" max="2844" width="2" customWidth="1"/>
    <col min="2845" max="2845" width="2.375" customWidth="1"/>
    <col min="2846" max="2846" width="50.625" customWidth="1"/>
    <col min="3073" max="3073" width="10.875" customWidth="1"/>
    <col min="3074" max="3074" width="3.625" customWidth="1"/>
    <col min="3075" max="3076" width="3.375" customWidth="1"/>
    <col min="3077" max="3077" width="1.875" customWidth="1"/>
    <col min="3078" max="3081" width="3.375" customWidth="1"/>
    <col min="3082" max="3082" width="1.875" customWidth="1"/>
    <col min="3083" max="3083" width="5.25" customWidth="1"/>
    <col min="3084" max="3084" width="1.875" customWidth="1"/>
    <col min="3085" max="3085" width="3.25" customWidth="1"/>
    <col min="3086" max="3088" width="1.875" customWidth="1"/>
    <col min="3089" max="3089" width="4.125" customWidth="1"/>
    <col min="3090" max="3090" width="1.25" customWidth="1"/>
    <col min="3091" max="3094" width="2.25" customWidth="1"/>
    <col min="3095" max="3095" width="1.125" customWidth="1"/>
    <col min="3096" max="3096" width="2.25" customWidth="1"/>
    <col min="3097" max="3097" width="6" customWidth="1"/>
    <col min="3098" max="3098" width="2.75" customWidth="1"/>
    <col min="3099" max="3099" width="3.125" customWidth="1"/>
    <col min="3100" max="3100" width="2" customWidth="1"/>
    <col min="3101" max="3101" width="2.375" customWidth="1"/>
    <col min="3102" max="3102" width="50.625" customWidth="1"/>
    <col min="3329" max="3329" width="10.875" customWidth="1"/>
    <col min="3330" max="3330" width="3.625" customWidth="1"/>
    <col min="3331" max="3332" width="3.375" customWidth="1"/>
    <col min="3333" max="3333" width="1.875" customWidth="1"/>
    <col min="3334" max="3337" width="3.375" customWidth="1"/>
    <col min="3338" max="3338" width="1.875" customWidth="1"/>
    <col min="3339" max="3339" width="5.25" customWidth="1"/>
    <col min="3340" max="3340" width="1.875" customWidth="1"/>
    <col min="3341" max="3341" width="3.25" customWidth="1"/>
    <col min="3342" max="3344" width="1.875" customWidth="1"/>
    <col min="3345" max="3345" width="4.125" customWidth="1"/>
    <col min="3346" max="3346" width="1.25" customWidth="1"/>
    <col min="3347" max="3350" width="2.25" customWidth="1"/>
    <col min="3351" max="3351" width="1.125" customWidth="1"/>
    <col min="3352" max="3352" width="2.25" customWidth="1"/>
    <col min="3353" max="3353" width="6" customWidth="1"/>
    <col min="3354" max="3354" width="2.75" customWidth="1"/>
    <col min="3355" max="3355" width="3.125" customWidth="1"/>
    <col min="3356" max="3356" width="2" customWidth="1"/>
    <col min="3357" max="3357" width="2.375" customWidth="1"/>
    <col min="3358" max="3358" width="50.625" customWidth="1"/>
    <col min="3585" max="3585" width="10.875" customWidth="1"/>
    <col min="3586" max="3586" width="3.625" customWidth="1"/>
    <col min="3587" max="3588" width="3.375" customWidth="1"/>
    <col min="3589" max="3589" width="1.875" customWidth="1"/>
    <col min="3590" max="3593" width="3.375" customWidth="1"/>
    <col min="3594" max="3594" width="1.875" customWidth="1"/>
    <col min="3595" max="3595" width="5.25" customWidth="1"/>
    <col min="3596" max="3596" width="1.875" customWidth="1"/>
    <col min="3597" max="3597" width="3.25" customWidth="1"/>
    <col min="3598" max="3600" width="1.875" customWidth="1"/>
    <col min="3601" max="3601" width="4.125" customWidth="1"/>
    <col min="3602" max="3602" width="1.25" customWidth="1"/>
    <col min="3603" max="3606" width="2.25" customWidth="1"/>
    <col min="3607" max="3607" width="1.125" customWidth="1"/>
    <col min="3608" max="3608" width="2.25" customWidth="1"/>
    <col min="3609" max="3609" width="6" customWidth="1"/>
    <col min="3610" max="3610" width="2.75" customWidth="1"/>
    <col min="3611" max="3611" width="3.125" customWidth="1"/>
    <col min="3612" max="3612" width="2" customWidth="1"/>
    <col min="3613" max="3613" width="2.375" customWidth="1"/>
    <col min="3614" max="3614" width="50.625" customWidth="1"/>
    <col min="3841" max="3841" width="10.875" customWidth="1"/>
    <col min="3842" max="3842" width="3.625" customWidth="1"/>
    <col min="3843" max="3844" width="3.375" customWidth="1"/>
    <col min="3845" max="3845" width="1.875" customWidth="1"/>
    <col min="3846" max="3849" width="3.375" customWidth="1"/>
    <col min="3850" max="3850" width="1.875" customWidth="1"/>
    <col min="3851" max="3851" width="5.25" customWidth="1"/>
    <col min="3852" max="3852" width="1.875" customWidth="1"/>
    <col min="3853" max="3853" width="3.25" customWidth="1"/>
    <col min="3854" max="3856" width="1.875" customWidth="1"/>
    <col min="3857" max="3857" width="4.125" customWidth="1"/>
    <col min="3858" max="3858" width="1.25" customWidth="1"/>
    <col min="3859" max="3862" width="2.25" customWidth="1"/>
    <col min="3863" max="3863" width="1.125" customWidth="1"/>
    <col min="3864" max="3864" width="2.25" customWidth="1"/>
    <col min="3865" max="3865" width="6" customWidth="1"/>
    <col min="3866" max="3866" width="2.75" customWidth="1"/>
    <col min="3867" max="3867" width="3.125" customWidth="1"/>
    <col min="3868" max="3868" width="2" customWidth="1"/>
    <col min="3869" max="3869" width="2.375" customWidth="1"/>
    <col min="3870" max="3870" width="50.625" customWidth="1"/>
    <col min="4097" max="4097" width="10.875" customWidth="1"/>
    <col min="4098" max="4098" width="3.625" customWidth="1"/>
    <col min="4099" max="4100" width="3.375" customWidth="1"/>
    <col min="4101" max="4101" width="1.875" customWidth="1"/>
    <col min="4102" max="4105" width="3.375" customWidth="1"/>
    <col min="4106" max="4106" width="1.875" customWidth="1"/>
    <col min="4107" max="4107" width="5.25" customWidth="1"/>
    <col min="4108" max="4108" width="1.875" customWidth="1"/>
    <col min="4109" max="4109" width="3.25" customWidth="1"/>
    <col min="4110" max="4112" width="1.875" customWidth="1"/>
    <col min="4113" max="4113" width="4.125" customWidth="1"/>
    <col min="4114" max="4114" width="1.25" customWidth="1"/>
    <col min="4115" max="4118" width="2.25" customWidth="1"/>
    <col min="4119" max="4119" width="1.125" customWidth="1"/>
    <col min="4120" max="4120" width="2.25" customWidth="1"/>
    <col min="4121" max="4121" width="6" customWidth="1"/>
    <col min="4122" max="4122" width="2.75" customWidth="1"/>
    <col min="4123" max="4123" width="3.125" customWidth="1"/>
    <col min="4124" max="4124" width="2" customWidth="1"/>
    <col min="4125" max="4125" width="2.375" customWidth="1"/>
    <col min="4126" max="4126" width="50.625" customWidth="1"/>
    <col min="4353" max="4353" width="10.875" customWidth="1"/>
    <col min="4354" max="4354" width="3.625" customWidth="1"/>
    <col min="4355" max="4356" width="3.375" customWidth="1"/>
    <col min="4357" max="4357" width="1.875" customWidth="1"/>
    <col min="4358" max="4361" width="3.375" customWidth="1"/>
    <col min="4362" max="4362" width="1.875" customWidth="1"/>
    <col min="4363" max="4363" width="5.25" customWidth="1"/>
    <col min="4364" max="4364" width="1.875" customWidth="1"/>
    <col min="4365" max="4365" width="3.25" customWidth="1"/>
    <col min="4366" max="4368" width="1.875" customWidth="1"/>
    <col min="4369" max="4369" width="4.125" customWidth="1"/>
    <col min="4370" max="4370" width="1.25" customWidth="1"/>
    <col min="4371" max="4374" width="2.25" customWidth="1"/>
    <col min="4375" max="4375" width="1.125" customWidth="1"/>
    <col min="4376" max="4376" width="2.25" customWidth="1"/>
    <col min="4377" max="4377" width="6" customWidth="1"/>
    <col min="4378" max="4378" width="2.75" customWidth="1"/>
    <col min="4379" max="4379" width="3.125" customWidth="1"/>
    <col min="4380" max="4380" width="2" customWidth="1"/>
    <col min="4381" max="4381" width="2.375" customWidth="1"/>
    <col min="4382" max="4382" width="50.625" customWidth="1"/>
    <col min="4609" max="4609" width="10.875" customWidth="1"/>
    <col min="4610" max="4610" width="3.625" customWidth="1"/>
    <col min="4611" max="4612" width="3.375" customWidth="1"/>
    <col min="4613" max="4613" width="1.875" customWidth="1"/>
    <col min="4614" max="4617" width="3.375" customWidth="1"/>
    <col min="4618" max="4618" width="1.875" customWidth="1"/>
    <col min="4619" max="4619" width="5.25" customWidth="1"/>
    <col min="4620" max="4620" width="1.875" customWidth="1"/>
    <col min="4621" max="4621" width="3.25" customWidth="1"/>
    <col min="4622" max="4624" width="1.875" customWidth="1"/>
    <col min="4625" max="4625" width="4.125" customWidth="1"/>
    <col min="4626" max="4626" width="1.25" customWidth="1"/>
    <col min="4627" max="4630" width="2.25" customWidth="1"/>
    <col min="4631" max="4631" width="1.125" customWidth="1"/>
    <col min="4632" max="4632" width="2.25" customWidth="1"/>
    <col min="4633" max="4633" width="6" customWidth="1"/>
    <col min="4634" max="4634" width="2.75" customWidth="1"/>
    <col min="4635" max="4635" width="3.125" customWidth="1"/>
    <col min="4636" max="4636" width="2" customWidth="1"/>
    <col min="4637" max="4637" width="2.375" customWidth="1"/>
    <col min="4638" max="4638" width="50.625" customWidth="1"/>
    <col min="4865" max="4865" width="10.875" customWidth="1"/>
    <col min="4866" max="4866" width="3.625" customWidth="1"/>
    <col min="4867" max="4868" width="3.375" customWidth="1"/>
    <col min="4869" max="4869" width="1.875" customWidth="1"/>
    <col min="4870" max="4873" width="3.375" customWidth="1"/>
    <col min="4874" max="4874" width="1.875" customWidth="1"/>
    <col min="4875" max="4875" width="5.25" customWidth="1"/>
    <col min="4876" max="4876" width="1.875" customWidth="1"/>
    <col min="4877" max="4877" width="3.25" customWidth="1"/>
    <col min="4878" max="4880" width="1.875" customWidth="1"/>
    <col min="4881" max="4881" width="4.125" customWidth="1"/>
    <col min="4882" max="4882" width="1.25" customWidth="1"/>
    <col min="4883" max="4886" width="2.25" customWidth="1"/>
    <col min="4887" max="4887" width="1.125" customWidth="1"/>
    <col min="4888" max="4888" width="2.25" customWidth="1"/>
    <col min="4889" max="4889" width="6" customWidth="1"/>
    <col min="4890" max="4890" width="2.75" customWidth="1"/>
    <col min="4891" max="4891" width="3.125" customWidth="1"/>
    <col min="4892" max="4892" width="2" customWidth="1"/>
    <col min="4893" max="4893" width="2.375" customWidth="1"/>
    <col min="4894" max="4894" width="50.625" customWidth="1"/>
    <col min="5121" max="5121" width="10.875" customWidth="1"/>
    <col min="5122" max="5122" width="3.625" customWidth="1"/>
    <col min="5123" max="5124" width="3.375" customWidth="1"/>
    <col min="5125" max="5125" width="1.875" customWidth="1"/>
    <col min="5126" max="5129" width="3.375" customWidth="1"/>
    <col min="5130" max="5130" width="1.875" customWidth="1"/>
    <col min="5131" max="5131" width="5.25" customWidth="1"/>
    <col min="5132" max="5132" width="1.875" customWidth="1"/>
    <col min="5133" max="5133" width="3.25" customWidth="1"/>
    <col min="5134" max="5136" width="1.875" customWidth="1"/>
    <col min="5137" max="5137" width="4.125" customWidth="1"/>
    <col min="5138" max="5138" width="1.25" customWidth="1"/>
    <col min="5139" max="5142" width="2.25" customWidth="1"/>
    <col min="5143" max="5143" width="1.125" customWidth="1"/>
    <col min="5144" max="5144" width="2.25" customWidth="1"/>
    <col min="5145" max="5145" width="6" customWidth="1"/>
    <col min="5146" max="5146" width="2.75" customWidth="1"/>
    <col min="5147" max="5147" width="3.125" customWidth="1"/>
    <col min="5148" max="5148" width="2" customWidth="1"/>
    <col min="5149" max="5149" width="2.375" customWidth="1"/>
    <col min="5150" max="5150" width="50.625" customWidth="1"/>
    <col min="5377" max="5377" width="10.875" customWidth="1"/>
    <col min="5378" max="5378" width="3.625" customWidth="1"/>
    <col min="5379" max="5380" width="3.375" customWidth="1"/>
    <col min="5381" max="5381" width="1.875" customWidth="1"/>
    <col min="5382" max="5385" width="3.375" customWidth="1"/>
    <col min="5386" max="5386" width="1.875" customWidth="1"/>
    <col min="5387" max="5387" width="5.25" customWidth="1"/>
    <col min="5388" max="5388" width="1.875" customWidth="1"/>
    <col min="5389" max="5389" width="3.25" customWidth="1"/>
    <col min="5390" max="5392" width="1.875" customWidth="1"/>
    <col min="5393" max="5393" width="4.125" customWidth="1"/>
    <col min="5394" max="5394" width="1.25" customWidth="1"/>
    <col min="5395" max="5398" width="2.25" customWidth="1"/>
    <col min="5399" max="5399" width="1.125" customWidth="1"/>
    <col min="5400" max="5400" width="2.25" customWidth="1"/>
    <col min="5401" max="5401" width="6" customWidth="1"/>
    <col min="5402" max="5402" width="2.75" customWidth="1"/>
    <col min="5403" max="5403" width="3.125" customWidth="1"/>
    <col min="5404" max="5404" width="2" customWidth="1"/>
    <col min="5405" max="5405" width="2.375" customWidth="1"/>
    <col min="5406" max="5406" width="50.625" customWidth="1"/>
    <col min="5633" max="5633" width="10.875" customWidth="1"/>
    <col min="5634" max="5634" width="3.625" customWidth="1"/>
    <col min="5635" max="5636" width="3.375" customWidth="1"/>
    <col min="5637" max="5637" width="1.875" customWidth="1"/>
    <col min="5638" max="5641" width="3.375" customWidth="1"/>
    <col min="5642" max="5642" width="1.875" customWidth="1"/>
    <col min="5643" max="5643" width="5.25" customWidth="1"/>
    <col min="5644" max="5644" width="1.875" customWidth="1"/>
    <col min="5645" max="5645" width="3.25" customWidth="1"/>
    <col min="5646" max="5648" width="1.875" customWidth="1"/>
    <col min="5649" max="5649" width="4.125" customWidth="1"/>
    <col min="5650" max="5650" width="1.25" customWidth="1"/>
    <col min="5651" max="5654" width="2.25" customWidth="1"/>
    <col min="5655" max="5655" width="1.125" customWidth="1"/>
    <col min="5656" max="5656" width="2.25" customWidth="1"/>
    <col min="5657" max="5657" width="6" customWidth="1"/>
    <col min="5658" max="5658" width="2.75" customWidth="1"/>
    <col min="5659" max="5659" width="3.125" customWidth="1"/>
    <col min="5660" max="5660" width="2" customWidth="1"/>
    <col min="5661" max="5661" width="2.375" customWidth="1"/>
    <col min="5662" max="5662" width="50.625" customWidth="1"/>
    <col min="5889" max="5889" width="10.875" customWidth="1"/>
    <col min="5890" max="5890" width="3.625" customWidth="1"/>
    <col min="5891" max="5892" width="3.375" customWidth="1"/>
    <col min="5893" max="5893" width="1.875" customWidth="1"/>
    <col min="5894" max="5897" width="3.375" customWidth="1"/>
    <col min="5898" max="5898" width="1.875" customWidth="1"/>
    <col min="5899" max="5899" width="5.25" customWidth="1"/>
    <col min="5900" max="5900" width="1.875" customWidth="1"/>
    <col min="5901" max="5901" width="3.25" customWidth="1"/>
    <col min="5902" max="5904" width="1.875" customWidth="1"/>
    <col min="5905" max="5905" width="4.125" customWidth="1"/>
    <col min="5906" max="5906" width="1.25" customWidth="1"/>
    <col min="5907" max="5910" width="2.25" customWidth="1"/>
    <col min="5911" max="5911" width="1.125" customWidth="1"/>
    <col min="5912" max="5912" width="2.25" customWidth="1"/>
    <col min="5913" max="5913" width="6" customWidth="1"/>
    <col min="5914" max="5914" width="2.75" customWidth="1"/>
    <col min="5915" max="5915" width="3.125" customWidth="1"/>
    <col min="5916" max="5916" width="2" customWidth="1"/>
    <col min="5917" max="5917" width="2.375" customWidth="1"/>
    <col min="5918" max="5918" width="50.625" customWidth="1"/>
    <col min="6145" max="6145" width="10.875" customWidth="1"/>
    <col min="6146" max="6146" width="3.625" customWidth="1"/>
    <col min="6147" max="6148" width="3.375" customWidth="1"/>
    <col min="6149" max="6149" width="1.875" customWidth="1"/>
    <col min="6150" max="6153" width="3.375" customWidth="1"/>
    <col min="6154" max="6154" width="1.875" customWidth="1"/>
    <col min="6155" max="6155" width="5.25" customWidth="1"/>
    <col min="6156" max="6156" width="1.875" customWidth="1"/>
    <col min="6157" max="6157" width="3.25" customWidth="1"/>
    <col min="6158" max="6160" width="1.875" customWidth="1"/>
    <col min="6161" max="6161" width="4.125" customWidth="1"/>
    <col min="6162" max="6162" width="1.25" customWidth="1"/>
    <col min="6163" max="6166" width="2.25" customWidth="1"/>
    <col min="6167" max="6167" width="1.125" customWidth="1"/>
    <col min="6168" max="6168" width="2.25" customWidth="1"/>
    <col min="6169" max="6169" width="6" customWidth="1"/>
    <col min="6170" max="6170" width="2.75" customWidth="1"/>
    <col min="6171" max="6171" width="3.125" customWidth="1"/>
    <col min="6172" max="6172" width="2" customWidth="1"/>
    <col min="6173" max="6173" width="2.375" customWidth="1"/>
    <col min="6174" max="6174" width="50.625" customWidth="1"/>
    <col min="6401" max="6401" width="10.875" customWidth="1"/>
    <col min="6402" max="6402" width="3.625" customWidth="1"/>
    <col min="6403" max="6404" width="3.375" customWidth="1"/>
    <col min="6405" max="6405" width="1.875" customWidth="1"/>
    <col min="6406" max="6409" width="3.375" customWidth="1"/>
    <col min="6410" max="6410" width="1.875" customWidth="1"/>
    <col min="6411" max="6411" width="5.25" customWidth="1"/>
    <col min="6412" max="6412" width="1.875" customWidth="1"/>
    <col min="6413" max="6413" width="3.25" customWidth="1"/>
    <col min="6414" max="6416" width="1.875" customWidth="1"/>
    <col min="6417" max="6417" width="4.125" customWidth="1"/>
    <col min="6418" max="6418" width="1.25" customWidth="1"/>
    <col min="6419" max="6422" width="2.25" customWidth="1"/>
    <col min="6423" max="6423" width="1.125" customWidth="1"/>
    <col min="6424" max="6424" width="2.25" customWidth="1"/>
    <col min="6425" max="6425" width="6" customWidth="1"/>
    <col min="6426" max="6426" width="2.75" customWidth="1"/>
    <col min="6427" max="6427" width="3.125" customWidth="1"/>
    <col min="6428" max="6428" width="2" customWidth="1"/>
    <col min="6429" max="6429" width="2.375" customWidth="1"/>
    <col min="6430" max="6430" width="50.625" customWidth="1"/>
    <col min="6657" max="6657" width="10.875" customWidth="1"/>
    <col min="6658" max="6658" width="3.625" customWidth="1"/>
    <col min="6659" max="6660" width="3.375" customWidth="1"/>
    <col min="6661" max="6661" width="1.875" customWidth="1"/>
    <col min="6662" max="6665" width="3.375" customWidth="1"/>
    <col min="6666" max="6666" width="1.875" customWidth="1"/>
    <col min="6667" max="6667" width="5.25" customWidth="1"/>
    <col min="6668" max="6668" width="1.875" customWidth="1"/>
    <col min="6669" max="6669" width="3.25" customWidth="1"/>
    <col min="6670" max="6672" width="1.875" customWidth="1"/>
    <col min="6673" max="6673" width="4.125" customWidth="1"/>
    <col min="6674" max="6674" width="1.25" customWidth="1"/>
    <col min="6675" max="6678" width="2.25" customWidth="1"/>
    <col min="6679" max="6679" width="1.125" customWidth="1"/>
    <col min="6680" max="6680" width="2.25" customWidth="1"/>
    <col min="6681" max="6681" width="6" customWidth="1"/>
    <col min="6682" max="6682" width="2.75" customWidth="1"/>
    <col min="6683" max="6683" width="3.125" customWidth="1"/>
    <col min="6684" max="6684" width="2" customWidth="1"/>
    <col min="6685" max="6685" width="2.375" customWidth="1"/>
    <col min="6686" max="6686" width="50.625" customWidth="1"/>
    <col min="6913" max="6913" width="10.875" customWidth="1"/>
    <col min="6914" max="6914" width="3.625" customWidth="1"/>
    <col min="6915" max="6916" width="3.375" customWidth="1"/>
    <col min="6917" max="6917" width="1.875" customWidth="1"/>
    <col min="6918" max="6921" width="3.375" customWidth="1"/>
    <col min="6922" max="6922" width="1.875" customWidth="1"/>
    <col min="6923" max="6923" width="5.25" customWidth="1"/>
    <col min="6924" max="6924" width="1.875" customWidth="1"/>
    <col min="6925" max="6925" width="3.25" customWidth="1"/>
    <col min="6926" max="6928" width="1.875" customWidth="1"/>
    <col min="6929" max="6929" width="4.125" customWidth="1"/>
    <col min="6930" max="6930" width="1.25" customWidth="1"/>
    <col min="6931" max="6934" width="2.25" customWidth="1"/>
    <col min="6935" max="6935" width="1.125" customWidth="1"/>
    <col min="6936" max="6936" width="2.25" customWidth="1"/>
    <col min="6937" max="6937" width="6" customWidth="1"/>
    <col min="6938" max="6938" width="2.75" customWidth="1"/>
    <col min="6939" max="6939" width="3.125" customWidth="1"/>
    <col min="6940" max="6940" width="2" customWidth="1"/>
    <col min="6941" max="6941" width="2.375" customWidth="1"/>
    <col min="6942" max="6942" width="50.625" customWidth="1"/>
    <col min="7169" max="7169" width="10.875" customWidth="1"/>
    <col min="7170" max="7170" width="3.625" customWidth="1"/>
    <col min="7171" max="7172" width="3.375" customWidth="1"/>
    <col min="7173" max="7173" width="1.875" customWidth="1"/>
    <col min="7174" max="7177" width="3.375" customWidth="1"/>
    <col min="7178" max="7178" width="1.875" customWidth="1"/>
    <col min="7179" max="7179" width="5.25" customWidth="1"/>
    <col min="7180" max="7180" width="1.875" customWidth="1"/>
    <col min="7181" max="7181" width="3.25" customWidth="1"/>
    <col min="7182" max="7184" width="1.875" customWidth="1"/>
    <col min="7185" max="7185" width="4.125" customWidth="1"/>
    <col min="7186" max="7186" width="1.25" customWidth="1"/>
    <col min="7187" max="7190" width="2.25" customWidth="1"/>
    <col min="7191" max="7191" width="1.125" customWidth="1"/>
    <col min="7192" max="7192" width="2.25" customWidth="1"/>
    <col min="7193" max="7193" width="6" customWidth="1"/>
    <col min="7194" max="7194" width="2.75" customWidth="1"/>
    <col min="7195" max="7195" width="3.125" customWidth="1"/>
    <col min="7196" max="7196" width="2" customWidth="1"/>
    <col min="7197" max="7197" width="2.375" customWidth="1"/>
    <col min="7198" max="7198" width="50.625" customWidth="1"/>
    <col min="7425" max="7425" width="10.875" customWidth="1"/>
    <col min="7426" max="7426" width="3.625" customWidth="1"/>
    <col min="7427" max="7428" width="3.375" customWidth="1"/>
    <col min="7429" max="7429" width="1.875" customWidth="1"/>
    <col min="7430" max="7433" width="3.375" customWidth="1"/>
    <col min="7434" max="7434" width="1.875" customWidth="1"/>
    <col min="7435" max="7435" width="5.25" customWidth="1"/>
    <col min="7436" max="7436" width="1.875" customWidth="1"/>
    <col min="7437" max="7437" width="3.25" customWidth="1"/>
    <col min="7438" max="7440" width="1.875" customWidth="1"/>
    <col min="7441" max="7441" width="4.125" customWidth="1"/>
    <col min="7442" max="7442" width="1.25" customWidth="1"/>
    <col min="7443" max="7446" width="2.25" customWidth="1"/>
    <col min="7447" max="7447" width="1.125" customWidth="1"/>
    <col min="7448" max="7448" width="2.25" customWidth="1"/>
    <col min="7449" max="7449" width="6" customWidth="1"/>
    <col min="7450" max="7450" width="2.75" customWidth="1"/>
    <col min="7451" max="7451" width="3.125" customWidth="1"/>
    <col min="7452" max="7452" width="2" customWidth="1"/>
    <col min="7453" max="7453" width="2.375" customWidth="1"/>
    <col min="7454" max="7454" width="50.625" customWidth="1"/>
    <col min="7681" max="7681" width="10.875" customWidth="1"/>
    <col min="7682" max="7682" width="3.625" customWidth="1"/>
    <col min="7683" max="7684" width="3.375" customWidth="1"/>
    <col min="7685" max="7685" width="1.875" customWidth="1"/>
    <col min="7686" max="7689" width="3.375" customWidth="1"/>
    <col min="7690" max="7690" width="1.875" customWidth="1"/>
    <col min="7691" max="7691" width="5.25" customWidth="1"/>
    <col min="7692" max="7692" width="1.875" customWidth="1"/>
    <col min="7693" max="7693" width="3.25" customWidth="1"/>
    <col min="7694" max="7696" width="1.875" customWidth="1"/>
    <col min="7697" max="7697" width="4.125" customWidth="1"/>
    <col min="7698" max="7698" width="1.25" customWidth="1"/>
    <col min="7699" max="7702" width="2.25" customWidth="1"/>
    <col min="7703" max="7703" width="1.125" customWidth="1"/>
    <col min="7704" max="7704" width="2.25" customWidth="1"/>
    <col min="7705" max="7705" width="6" customWidth="1"/>
    <col min="7706" max="7706" width="2.75" customWidth="1"/>
    <col min="7707" max="7707" width="3.125" customWidth="1"/>
    <col min="7708" max="7708" width="2" customWidth="1"/>
    <col min="7709" max="7709" width="2.375" customWidth="1"/>
    <col min="7710" max="7710" width="50.625" customWidth="1"/>
    <col min="7937" max="7937" width="10.875" customWidth="1"/>
    <col min="7938" max="7938" width="3.625" customWidth="1"/>
    <col min="7939" max="7940" width="3.375" customWidth="1"/>
    <col min="7941" max="7941" width="1.875" customWidth="1"/>
    <col min="7942" max="7945" width="3.375" customWidth="1"/>
    <col min="7946" max="7946" width="1.875" customWidth="1"/>
    <col min="7947" max="7947" width="5.25" customWidth="1"/>
    <col min="7948" max="7948" width="1.875" customWidth="1"/>
    <col min="7949" max="7949" width="3.25" customWidth="1"/>
    <col min="7950" max="7952" width="1.875" customWidth="1"/>
    <col min="7953" max="7953" width="4.125" customWidth="1"/>
    <col min="7954" max="7954" width="1.25" customWidth="1"/>
    <col min="7955" max="7958" width="2.25" customWidth="1"/>
    <col min="7959" max="7959" width="1.125" customWidth="1"/>
    <col min="7960" max="7960" width="2.25" customWidth="1"/>
    <col min="7961" max="7961" width="6" customWidth="1"/>
    <col min="7962" max="7962" width="2.75" customWidth="1"/>
    <col min="7963" max="7963" width="3.125" customWidth="1"/>
    <col min="7964" max="7964" width="2" customWidth="1"/>
    <col min="7965" max="7965" width="2.375" customWidth="1"/>
    <col min="7966" max="7966" width="50.625" customWidth="1"/>
    <col min="8193" max="8193" width="10.875" customWidth="1"/>
    <col min="8194" max="8194" width="3.625" customWidth="1"/>
    <col min="8195" max="8196" width="3.375" customWidth="1"/>
    <col min="8197" max="8197" width="1.875" customWidth="1"/>
    <col min="8198" max="8201" width="3.375" customWidth="1"/>
    <col min="8202" max="8202" width="1.875" customWidth="1"/>
    <col min="8203" max="8203" width="5.25" customWidth="1"/>
    <col min="8204" max="8204" width="1.875" customWidth="1"/>
    <col min="8205" max="8205" width="3.25" customWidth="1"/>
    <col min="8206" max="8208" width="1.875" customWidth="1"/>
    <col min="8209" max="8209" width="4.125" customWidth="1"/>
    <col min="8210" max="8210" width="1.25" customWidth="1"/>
    <col min="8211" max="8214" width="2.25" customWidth="1"/>
    <col min="8215" max="8215" width="1.125" customWidth="1"/>
    <col min="8216" max="8216" width="2.25" customWidth="1"/>
    <col min="8217" max="8217" width="6" customWidth="1"/>
    <col min="8218" max="8218" width="2.75" customWidth="1"/>
    <col min="8219" max="8219" width="3.125" customWidth="1"/>
    <col min="8220" max="8220" width="2" customWidth="1"/>
    <col min="8221" max="8221" width="2.375" customWidth="1"/>
    <col min="8222" max="8222" width="50.625" customWidth="1"/>
    <col min="8449" max="8449" width="10.875" customWidth="1"/>
    <col min="8450" max="8450" width="3.625" customWidth="1"/>
    <col min="8451" max="8452" width="3.375" customWidth="1"/>
    <col min="8453" max="8453" width="1.875" customWidth="1"/>
    <col min="8454" max="8457" width="3.375" customWidth="1"/>
    <col min="8458" max="8458" width="1.875" customWidth="1"/>
    <col min="8459" max="8459" width="5.25" customWidth="1"/>
    <col min="8460" max="8460" width="1.875" customWidth="1"/>
    <col min="8461" max="8461" width="3.25" customWidth="1"/>
    <col min="8462" max="8464" width="1.875" customWidth="1"/>
    <col min="8465" max="8465" width="4.125" customWidth="1"/>
    <col min="8466" max="8466" width="1.25" customWidth="1"/>
    <col min="8467" max="8470" width="2.25" customWidth="1"/>
    <col min="8471" max="8471" width="1.125" customWidth="1"/>
    <col min="8472" max="8472" width="2.25" customWidth="1"/>
    <col min="8473" max="8473" width="6" customWidth="1"/>
    <col min="8474" max="8474" width="2.75" customWidth="1"/>
    <col min="8475" max="8475" width="3.125" customWidth="1"/>
    <col min="8476" max="8476" width="2" customWidth="1"/>
    <col min="8477" max="8477" width="2.375" customWidth="1"/>
    <col min="8478" max="8478" width="50.625" customWidth="1"/>
    <col min="8705" max="8705" width="10.875" customWidth="1"/>
    <col min="8706" max="8706" width="3.625" customWidth="1"/>
    <col min="8707" max="8708" width="3.375" customWidth="1"/>
    <col min="8709" max="8709" width="1.875" customWidth="1"/>
    <col min="8710" max="8713" width="3.375" customWidth="1"/>
    <col min="8714" max="8714" width="1.875" customWidth="1"/>
    <col min="8715" max="8715" width="5.25" customWidth="1"/>
    <col min="8716" max="8716" width="1.875" customWidth="1"/>
    <col min="8717" max="8717" width="3.25" customWidth="1"/>
    <col min="8718" max="8720" width="1.875" customWidth="1"/>
    <col min="8721" max="8721" width="4.125" customWidth="1"/>
    <col min="8722" max="8722" width="1.25" customWidth="1"/>
    <col min="8723" max="8726" width="2.25" customWidth="1"/>
    <col min="8727" max="8727" width="1.125" customWidth="1"/>
    <col min="8728" max="8728" width="2.25" customWidth="1"/>
    <col min="8729" max="8729" width="6" customWidth="1"/>
    <col min="8730" max="8730" width="2.75" customWidth="1"/>
    <col min="8731" max="8731" width="3.125" customWidth="1"/>
    <col min="8732" max="8732" width="2" customWidth="1"/>
    <col min="8733" max="8733" width="2.375" customWidth="1"/>
    <col min="8734" max="8734" width="50.625" customWidth="1"/>
    <col min="8961" max="8961" width="10.875" customWidth="1"/>
    <col min="8962" max="8962" width="3.625" customWidth="1"/>
    <col min="8963" max="8964" width="3.375" customWidth="1"/>
    <col min="8965" max="8965" width="1.875" customWidth="1"/>
    <col min="8966" max="8969" width="3.375" customWidth="1"/>
    <col min="8970" max="8970" width="1.875" customWidth="1"/>
    <col min="8971" max="8971" width="5.25" customWidth="1"/>
    <col min="8972" max="8972" width="1.875" customWidth="1"/>
    <col min="8973" max="8973" width="3.25" customWidth="1"/>
    <col min="8974" max="8976" width="1.875" customWidth="1"/>
    <col min="8977" max="8977" width="4.125" customWidth="1"/>
    <col min="8978" max="8978" width="1.25" customWidth="1"/>
    <col min="8979" max="8982" width="2.25" customWidth="1"/>
    <col min="8983" max="8983" width="1.125" customWidth="1"/>
    <col min="8984" max="8984" width="2.25" customWidth="1"/>
    <col min="8985" max="8985" width="6" customWidth="1"/>
    <col min="8986" max="8986" width="2.75" customWidth="1"/>
    <col min="8987" max="8987" width="3.125" customWidth="1"/>
    <col min="8988" max="8988" width="2" customWidth="1"/>
    <col min="8989" max="8989" width="2.375" customWidth="1"/>
    <col min="8990" max="8990" width="50.625" customWidth="1"/>
    <col min="9217" max="9217" width="10.875" customWidth="1"/>
    <col min="9218" max="9218" width="3.625" customWidth="1"/>
    <col min="9219" max="9220" width="3.375" customWidth="1"/>
    <col min="9221" max="9221" width="1.875" customWidth="1"/>
    <col min="9222" max="9225" width="3.375" customWidth="1"/>
    <col min="9226" max="9226" width="1.875" customWidth="1"/>
    <col min="9227" max="9227" width="5.25" customWidth="1"/>
    <col min="9228" max="9228" width="1.875" customWidth="1"/>
    <col min="9229" max="9229" width="3.25" customWidth="1"/>
    <col min="9230" max="9232" width="1.875" customWidth="1"/>
    <col min="9233" max="9233" width="4.125" customWidth="1"/>
    <col min="9234" max="9234" width="1.25" customWidth="1"/>
    <col min="9235" max="9238" width="2.25" customWidth="1"/>
    <col min="9239" max="9239" width="1.125" customWidth="1"/>
    <col min="9240" max="9240" width="2.25" customWidth="1"/>
    <col min="9241" max="9241" width="6" customWidth="1"/>
    <col min="9242" max="9242" width="2.75" customWidth="1"/>
    <col min="9243" max="9243" width="3.125" customWidth="1"/>
    <col min="9244" max="9244" width="2" customWidth="1"/>
    <col min="9245" max="9245" width="2.375" customWidth="1"/>
    <col min="9246" max="9246" width="50.625" customWidth="1"/>
    <col min="9473" max="9473" width="10.875" customWidth="1"/>
    <col min="9474" max="9474" width="3.625" customWidth="1"/>
    <col min="9475" max="9476" width="3.375" customWidth="1"/>
    <col min="9477" max="9477" width="1.875" customWidth="1"/>
    <col min="9478" max="9481" width="3.375" customWidth="1"/>
    <col min="9482" max="9482" width="1.875" customWidth="1"/>
    <col min="9483" max="9483" width="5.25" customWidth="1"/>
    <col min="9484" max="9484" width="1.875" customWidth="1"/>
    <col min="9485" max="9485" width="3.25" customWidth="1"/>
    <col min="9486" max="9488" width="1.875" customWidth="1"/>
    <col min="9489" max="9489" width="4.125" customWidth="1"/>
    <col min="9490" max="9490" width="1.25" customWidth="1"/>
    <col min="9491" max="9494" width="2.25" customWidth="1"/>
    <col min="9495" max="9495" width="1.125" customWidth="1"/>
    <col min="9496" max="9496" width="2.25" customWidth="1"/>
    <col min="9497" max="9497" width="6" customWidth="1"/>
    <col min="9498" max="9498" width="2.75" customWidth="1"/>
    <col min="9499" max="9499" width="3.125" customWidth="1"/>
    <col min="9500" max="9500" width="2" customWidth="1"/>
    <col min="9501" max="9501" width="2.375" customWidth="1"/>
    <col min="9502" max="9502" width="50.625" customWidth="1"/>
    <col min="9729" max="9729" width="10.875" customWidth="1"/>
    <col min="9730" max="9730" width="3.625" customWidth="1"/>
    <col min="9731" max="9732" width="3.375" customWidth="1"/>
    <col min="9733" max="9733" width="1.875" customWidth="1"/>
    <col min="9734" max="9737" width="3.375" customWidth="1"/>
    <col min="9738" max="9738" width="1.875" customWidth="1"/>
    <col min="9739" max="9739" width="5.25" customWidth="1"/>
    <col min="9740" max="9740" width="1.875" customWidth="1"/>
    <col min="9741" max="9741" width="3.25" customWidth="1"/>
    <col min="9742" max="9744" width="1.875" customWidth="1"/>
    <col min="9745" max="9745" width="4.125" customWidth="1"/>
    <col min="9746" max="9746" width="1.25" customWidth="1"/>
    <col min="9747" max="9750" width="2.25" customWidth="1"/>
    <col min="9751" max="9751" width="1.125" customWidth="1"/>
    <col min="9752" max="9752" width="2.25" customWidth="1"/>
    <col min="9753" max="9753" width="6" customWidth="1"/>
    <col min="9754" max="9754" width="2.75" customWidth="1"/>
    <col min="9755" max="9755" width="3.125" customWidth="1"/>
    <col min="9756" max="9756" width="2" customWidth="1"/>
    <col min="9757" max="9757" width="2.375" customWidth="1"/>
    <col min="9758" max="9758" width="50.625" customWidth="1"/>
    <col min="9985" max="9985" width="10.875" customWidth="1"/>
    <col min="9986" max="9986" width="3.625" customWidth="1"/>
    <col min="9987" max="9988" width="3.375" customWidth="1"/>
    <col min="9989" max="9989" width="1.875" customWidth="1"/>
    <col min="9990" max="9993" width="3.375" customWidth="1"/>
    <col min="9994" max="9994" width="1.875" customWidth="1"/>
    <col min="9995" max="9995" width="5.25" customWidth="1"/>
    <col min="9996" max="9996" width="1.875" customWidth="1"/>
    <col min="9997" max="9997" width="3.25" customWidth="1"/>
    <col min="9998" max="10000" width="1.875" customWidth="1"/>
    <col min="10001" max="10001" width="4.125" customWidth="1"/>
    <col min="10002" max="10002" width="1.25" customWidth="1"/>
    <col min="10003" max="10006" width="2.25" customWidth="1"/>
    <col min="10007" max="10007" width="1.125" customWidth="1"/>
    <col min="10008" max="10008" width="2.25" customWidth="1"/>
    <col min="10009" max="10009" width="6" customWidth="1"/>
    <col min="10010" max="10010" width="2.75" customWidth="1"/>
    <col min="10011" max="10011" width="3.125" customWidth="1"/>
    <col min="10012" max="10012" width="2" customWidth="1"/>
    <col min="10013" max="10013" width="2.375" customWidth="1"/>
    <col min="10014" max="10014" width="50.625" customWidth="1"/>
    <col min="10241" max="10241" width="10.875" customWidth="1"/>
    <col min="10242" max="10242" width="3.625" customWidth="1"/>
    <col min="10243" max="10244" width="3.375" customWidth="1"/>
    <col min="10245" max="10245" width="1.875" customWidth="1"/>
    <col min="10246" max="10249" width="3.375" customWidth="1"/>
    <col min="10250" max="10250" width="1.875" customWidth="1"/>
    <col min="10251" max="10251" width="5.25" customWidth="1"/>
    <col min="10252" max="10252" width="1.875" customWidth="1"/>
    <col min="10253" max="10253" width="3.25" customWidth="1"/>
    <col min="10254" max="10256" width="1.875" customWidth="1"/>
    <col min="10257" max="10257" width="4.125" customWidth="1"/>
    <col min="10258" max="10258" width="1.25" customWidth="1"/>
    <col min="10259" max="10262" width="2.25" customWidth="1"/>
    <col min="10263" max="10263" width="1.125" customWidth="1"/>
    <col min="10264" max="10264" width="2.25" customWidth="1"/>
    <col min="10265" max="10265" width="6" customWidth="1"/>
    <col min="10266" max="10266" width="2.75" customWidth="1"/>
    <col min="10267" max="10267" width="3.125" customWidth="1"/>
    <col min="10268" max="10268" width="2" customWidth="1"/>
    <col min="10269" max="10269" width="2.375" customWidth="1"/>
    <col min="10270" max="10270" width="50.625" customWidth="1"/>
    <col min="10497" max="10497" width="10.875" customWidth="1"/>
    <col min="10498" max="10498" width="3.625" customWidth="1"/>
    <col min="10499" max="10500" width="3.375" customWidth="1"/>
    <col min="10501" max="10501" width="1.875" customWidth="1"/>
    <col min="10502" max="10505" width="3.375" customWidth="1"/>
    <col min="10506" max="10506" width="1.875" customWidth="1"/>
    <col min="10507" max="10507" width="5.25" customWidth="1"/>
    <col min="10508" max="10508" width="1.875" customWidth="1"/>
    <col min="10509" max="10509" width="3.25" customWidth="1"/>
    <col min="10510" max="10512" width="1.875" customWidth="1"/>
    <col min="10513" max="10513" width="4.125" customWidth="1"/>
    <col min="10514" max="10514" width="1.25" customWidth="1"/>
    <col min="10515" max="10518" width="2.25" customWidth="1"/>
    <col min="10519" max="10519" width="1.125" customWidth="1"/>
    <col min="10520" max="10520" width="2.25" customWidth="1"/>
    <col min="10521" max="10521" width="6" customWidth="1"/>
    <col min="10522" max="10522" width="2.75" customWidth="1"/>
    <col min="10523" max="10523" width="3.125" customWidth="1"/>
    <col min="10524" max="10524" width="2" customWidth="1"/>
    <col min="10525" max="10525" width="2.375" customWidth="1"/>
    <col min="10526" max="10526" width="50.625" customWidth="1"/>
    <col min="10753" max="10753" width="10.875" customWidth="1"/>
    <col min="10754" max="10754" width="3.625" customWidth="1"/>
    <col min="10755" max="10756" width="3.375" customWidth="1"/>
    <col min="10757" max="10757" width="1.875" customWidth="1"/>
    <col min="10758" max="10761" width="3.375" customWidth="1"/>
    <col min="10762" max="10762" width="1.875" customWidth="1"/>
    <col min="10763" max="10763" width="5.25" customWidth="1"/>
    <col min="10764" max="10764" width="1.875" customWidth="1"/>
    <col min="10765" max="10765" width="3.25" customWidth="1"/>
    <col min="10766" max="10768" width="1.875" customWidth="1"/>
    <col min="10769" max="10769" width="4.125" customWidth="1"/>
    <col min="10770" max="10770" width="1.25" customWidth="1"/>
    <col min="10771" max="10774" width="2.25" customWidth="1"/>
    <col min="10775" max="10775" width="1.125" customWidth="1"/>
    <col min="10776" max="10776" width="2.25" customWidth="1"/>
    <col min="10777" max="10777" width="6" customWidth="1"/>
    <col min="10778" max="10778" width="2.75" customWidth="1"/>
    <col min="10779" max="10779" width="3.125" customWidth="1"/>
    <col min="10780" max="10780" width="2" customWidth="1"/>
    <col min="10781" max="10781" width="2.375" customWidth="1"/>
    <col min="10782" max="10782" width="50.625" customWidth="1"/>
    <col min="11009" max="11009" width="10.875" customWidth="1"/>
    <col min="11010" max="11010" width="3.625" customWidth="1"/>
    <col min="11011" max="11012" width="3.375" customWidth="1"/>
    <col min="11013" max="11013" width="1.875" customWidth="1"/>
    <col min="11014" max="11017" width="3.375" customWidth="1"/>
    <col min="11018" max="11018" width="1.875" customWidth="1"/>
    <col min="11019" max="11019" width="5.25" customWidth="1"/>
    <col min="11020" max="11020" width="1.875" customWidth="1"/>
    <col min="11021" max="11021" width="3.25" customWidth="1"/>
    <col min="11022" max="11024" width="1.875" customWidth="1"/>
    <col min="11025" max="11025" width="4.125" customWidth="1"/>
    <col min="11026" max="11026" width="1.25" customWidth="1"/>
    <col min="11027" max="11030" width="2.25" customWidth="1"/>
    <col min="11031" max="11031" width="1.125" customWidth="1"/>
    <col min="11032" max="11032" width="2.25" customWidth="1"/>
    <col min="11033" max="11033" width="6" customWidth="1"/>
    <col min="11034" max="11034" width="2.75" customWidth="1"/>
    <col min="11035" max="11035" width="3.125" customWidth="1"/>
    <col min="11036" max="11036" width="2" customWidth="1"/>
    <col min="11037" max="11037" width="2.375" customWidth="1"/>
    <col min="11038" max="11038" width="50.625" customWidth="1"/>
    <col min="11265" max="11265" width="10.875" customWidth="1"/>
    <col min="11266" max="11266" width="3.625" customWidth="1"/>
    <col min="11267" max="11268" width="3.375" customWidth="1"/>
    <col min="11269" max="11269" width="1.875" customWidth="1"/>
    <col min="11270" max="11273" width="3.375" customWidth="1"/>
    <col min="11274" max="11274" width="1.875" customWidth="1"/>
    <col min="11275" max="11275" width="5.25" customWidth="1"/>
    <col min="11276" max="11276" width="1.875" customWidth="1"/>
    <col min="11277" max="11277" width="3.25" customWidth="1"/>
    <col min="11278" max="11280" width="1.875" customWidth="1"/>
    <col min="11281" max="11281" width="4.125" customWidth="1"/>
    <col min="11282" max="11282" width="1.25" customWidth="1"/>
    <col min="11283" max="11286" width="2.25" customWidth="1"/>
    <col min="11287" max="11287" width="1.125" customWidth="1"/>
    <col min="11288" max="11288" width="2.25" customWidth="1"/>
    <col min="11289" max="11289" width="6" customWidth="1"/>
    <col min="11290" max="11290" width="2.75" customWidth="1"/>
    <col min="11291" max="11291" width="3.125" customWidth="1"/>
    <col min="11292" max="11292" width="2" customWidth="1"/>
    <col min="11293" max="11293" width="2.375" customWidth="1"/>
    <col min="11294" max="11294" width="50.625" customWidth="1"/>
    <col min="11521" max="11521" width="10.875" customWidth="1"/>
    <col min="11522" max="11522" width="3.625" customWidth="1"/>
    <col min="11523" max="11524" width="3.375" customWidth="1"/>
    <col min="11525" max="11525" width="1.875" customWidth="1"/>
    <col min="11526" max="11529" width="3.375" customWidth="1"/>
    <col min="11530" max="11530" width="1.875" customWidth="1"/>
    <col min="11531" max="11531" width="5.25" customWidth="1"/>
    <col min="11532" max="11532" width="1.875" customWidth="1"/>
    <col min="11533" max="11533" width="3.25" customWidth="1"/>
    <col min="11534" max="11536" width="1.875" customWidth="1"/>
    <col min="11537" max="11537" width="4.125" customWidth="1"/>
    <col min="11538" max="11538" width="1.25" customWidth="1"/>
    <col min="11539" max="11542" width="2.25" customWidth="1"/>
    <col min="11543" max="11543" width="1.125" customWidth="1"/>
    <col min="11544" max="11544" width="2.25" customWidth="1"/>
    <col min="11545" max="11545" width="6" customWidth="1"/>
    <col min="11546" max="11546" width="2.75" customWidth="1"/>
    <col min="11547" max="11547" width="3.125" customWidth="1"/>
    <col min="11548" max="11548" width="2" customWidth="1"/>
    <col min="11549" max="11549" width="2.375" customWidth="1"/>
    <col min="11550" max="11550" width="50.625" customWidth="1"/>
    <col min="11777" max="11777" width="10.875" customWidth="1"/>
    <col min="11778" max="11778" width="3.625" customWidth="1"/>
    <col min="11779" max="11780" width="3.375" customWidth="1"/>
    <col min="11781" max="11781" width="1.875" customWidth="1"/>
    <col min="11782" max="11785" width="3.375" customWidth="1"/>
    <col min="11786" max="11786" width="1.875" customWidth="1"/>
    <col min="11787" max="11787" width="5.25" customWidth="1"/>
    <col min="11788" max="11788" width="1.875" customWidth="1"/>
    <col min="11789" max="11789" width="3.25" customWidth="1"/>
    <col min="11790" max="11792" width="1.875" customWidth="1"/>
    <col min="11793" max="11793" width="4.125" customWidth="1"/>
    <col min="11794" max="11794" width="1.25" customWidth="1"/>
    <col min="11795" max="11798" width="2.25" customWidth="1"/>
    <col min="11799" max="11799" width="1.125" customWidth="1"/>
    <col min="11800" max="11800" width="2.25" customWidth="1"/>
    <col min="11801" max="11801" width="6" customWidth="1"/>
    <col min="11802" max="11802" width="2.75" customWidth="1"/>
    <col min="11803" max="11803" width="3.125" customWidth="1"/>
    <col min="11804" max="11804" width="2" customWidth="1"/>
    <col min="11805" max="11805" width="2.375" customWidth="1"/>
    <col min="11806" max="11806" width="50.625" customWidth="1"/>
    <col min="12033" max="12033" width="10.875" customWidth="1"/>
    <col min="12034" max="12034" width="3.625" customWidth="1"/>
    <col min="12035" max="12036" width="3.375" customWidth="1"/>
    <col min="12037" max="12037" width="1.875" customWidth="1"/>
    <col min="12038" max="12041" width="3.375" customWidth="1"/>
    <col min="12042" max="12042" width="1.875" customWidth="1"/>
    <col min="12043" max="12043" width="5.25" customWidth="1"/>
    <col min="12044" max="12044" width="1.875" customWidth="1"/>
    <col min="12045" max="12045" width="3.25" customWidth="1"/>
    <col min="12046" max="12048" width="1.875" customWidth="1"/>
    <col min="12049" max="12049" width="4.125" customWidth="1"/>
    <col min="12050" max="12050" width="1.25" customWidth="1"/>
    <col min="12051" max="12054" width="2.25" customWidth="1"/>
    <col min="12055" max="12055" width="1.125" customWidth="1"/>
    <col min="12056" max="12056" width="2.25" customWidth="1"/>
    <col min="12057" max="12057" width="6" customWidth="1"/>
    <col min="12058" max="12058" width="2.75" customWidth="1"/>
    <col min="12059" max="12059" width="3.125" customWidth="1"/>
    <col min="12060" max="12060" width="2" customWidth="1"/>
    <col min="12061" max="12061" width="2.375" customWidth="1"/>
    <col min="12062" max="12062" width="50.625" customWidth="1"/>
    <col min="12289" max="12289" width="10.875" customWidth="1"/>
    <col min="12290" max="12290" width="3.625" customWidth="1"/>
    <col min="12291" max="12292" width="3.375" customWidth="1"/>
    <col min="12293" max="12293" width="1.875" customWidth="1"/>
    <col min="12294" max="12297" width="3.375" customWidth="1"/>
    <col min="12298" max="12298" width="1.875" customWidth="1"/>
    <col min="12299" max="12299" width="5.25" customWidth="1"/>
    <col min="12300" max="12300" width="1.875" customWidth="1"/>
    <col min="12301" max="12301" width="3.25" customWidth="1"/>
    <col min="12302" max="12304" width="1.875" customWidth="1"/>
    <col min="12305" max="12305" width="4.125" customWidth="1"/>
    <col min="12306" max="12306" width="1.25" customWidth="1"/>
    <col min="12307" max="12310" width="2.25" customWidth="1"/>
    <col min="12311" max="12311" width="1.125" customWidth="1"/>
    <col min="12312" max="12312" width="2.25" customWidth="1"/>
    <col min="12313" max="12313" width="6" customWidth="1"/>
    <col min="12314" max="12314" width="2.75" customWidth="1"/>
    <col min="12315" max="12315" width="3.125" customWidth="1"/>
    <col min="12316" max="12316" width="2" customWidth="1"/>
    <col min="12317" max="12317" width="2.375" customWidth="1"/>
    <col min="12318" max="12318" width="50.625" customWidth="1"/>
    <col min="12545" max="12545" width="10.875" customWidth="1"/>
    <col min="12546" max="12546" width="3.625" customWidth="1"/>
    <col min="12547" max="12548" width="3.375" customWidth="1"/>
    <col min="12549" max="12549" width="1.875" customWidth="1"/>
    <col min="12550" max="12553" width="3.375" customWidth="1"/>
    <col min="12554" max="12554" width="1.875" customWidth="1"/>
    <col min="12555" max="12555" width="5.25" customWidth="1"/>
    <col min="12556" max="12556" width="1.875" customWidth="1"/>
    <col min="12557" max="12557" width="3.25" customWidth="1"/>
    <col min="12558" max="12560" width="1.875" customWidth="1"/>
    <col min="12561" max="12561" width="4.125" customWidth="1"/>
    <col min="12562" max="12562" width="1.25" customWidth="1"/>
    <col min="12563" max="12566" width="2.25" customWidth="1"/>
    <col min="12567" max="12567" width="1.125" customWidth="1"/>
    <col min="12568" max="12568" width="2.25" customWidth="1"/>
    <col min="12569" max="12569" width="6" customWidth="1"/>
    <col min="12570" max="12570" width="2.75" customWidth="1"/>
    <col min="12571" max="12571" width="3.125" customWidth="1"/>
    <col min="12572" max="12572" width="2" customWidth="1"/>
    <col min="12573" max="12573" width="2.375" customWidth="1"/>
    <col min="12574" max="12574" width="50.625" customWidth="1"/>
    <col min="12801" max="12801" width="10.875" customWidth="1"/>
    <col min="12802" max="12802" width="3.625" customWidth="1"/>
    <col min="12803" max="12804" width="3.375" customWidth="1"/>
    <col min="12805" max="12805" width="1.875" customWidth="1"/>
    <col min="12806" max="12809" width="3.375" customWidth="1"/>
    <col min="12810" max="12810" width="1.875" customWidth="1"/>
    <col min="12811" max="12811" width="5.25" customWidth="1"/>
    <col min="12812" max="12812" width="1.875" customWidth="1"/>
    <col min="12813" max="12813" width="3.25" customWidth="1"/>
    <col min="12814" max="12816" width="1.875" customWidth="1"/>
    <col min="12817" max="12817" width="4.125" customWidth="1"/>
    <col min="12818" max="12818" width="1.25" customWidth="1"/>
    <col min="12819" max="12822" width="2.25" customWidth="1"/>
    <col min="12823" max="12823" width="1.125" customWidth="1"/>
    <col min="12824" max="12824" width="2.25" customWidth="1"/>
    <col min="12825" max="12825" width="6" customWidth="1"/>
    <col min="12826" max="12826" width="2.75" customWidth="1"/>
    <col min="12827" max="12827" width="3.125" customWidth="1"/>
    <col min="12828" max="12828" width="2" customWidth="1"/>
    <col min="12829" max="12829" width="2.375" customWidth="1"/>
    <col min="12830" max="12830" width="50.625" customWidth="1"/>
    <col min="13057" max="13057" width="10.875" customWidth="1"/>
    <col min="13058" max="13058" width="3.625" customWidth="1"/>
    <col min="13059" max="13060" width="3.375" customWidth="1"/>
    <col min="13061" max="13061" width="1.875" customWidth="1"/>
    <col min="13062" max="13065" width="3.375" customWidth="1"/>
    <col min="13066" max="13066" width="1.875" customWidth="1"/>
    <col min="13067" max="13067" width="5.25" customWidth="1"/>
    <col min="13068" max="13068" width="1.875" customWidth="1"/>
    <col min="13069" max="13069" width="3.25" customWidth="1"/>
    <col min="13070" max="13072" width="1.875" customWidth="1"/>
    <col min="13073" max="13073" width="4.125" customWidth="1"/>
    <col min="13074" max="13074" width="1.25" customWidth="1"/>
    <col min="13075" max="13078" width="2.25" customWidth="1"/>
    <col min="13079" max="13079" width="1.125" customWidth="1"/>
    <col min="13080" max="13080" width="2.25" customWidth="1"/>
    <col min="13081" max="13081" width="6" customWidth="1"/>
    <col min="13082" max="13082" width="2.75" customWidth="1"/>
    <col min="13083" max="13083" width="3.125" customWidth="1"/>
    <col min="13084" max="13084" width="2" customWidth="1"/>
    <col min="13085" max="13085" width="2.375" customWidth="1"/>
    <col min="13086" max="13086" width="50.625" customWidth="1"/>
    <col min="13313" max="13313" width="10.875" customWidth="1"/>
    <col min="13314" max="13314" width="3.625" customWidth="1"/>
    <col min="13315" max="13316" width="3.375" customWidth="1"/>
    <col min="13317" max="13317" width="1.875" customWidth="1"/>
    <col min="13318" max="13321" width="3.375" customWidth="1"/>
    <col min="13322" max="13322" width="1.875" customWidth="1"/>
    <col min="13323" max="13323" width="5.25" customWidth="1"/>
    <col min="13324" max="13324" width="1.875" customWidth="1"/>
    <col min="13325" max="13325" width="3.25" customWidth="1"/>
    <col min="13326" max="13328" width="1.875" customWidth="1"/>
    <col min="13329" max="13329" width="4.125" customWidth="1"/>
    <col min="13330" max="13330" width="1.25" customWidth="1"/>
    <col min="13331" max="13334" width="2.25" customWidth="1"/>
    <col min="13335" max="13335" width="1.125" customWidth="1"/>
    <col min="13336" max="13336" width="2.25" customWidth="1"/>
    <col min="13337" max="13337" width="6" customWidth="1"/>
    <col min="13338" max="13338" width="2.75" customWidth="1"/>
    <col min="13339" max="13339" width="3.125" customWidth="1"/>
    <col min="13340" max="13340" width="2" customWidth="1"/>
    <col min="13341" max="13341" width="2.375" customWidth="1"/>
    <col min="13342" max="13342" width="50.625" customWidth="1"/>
    <col min="13569" max="13569" width="10.875" customWidth="1"/>
    <col min="13570" max="13570" width="3.625" customWidth="1"/>
    <col min="13571" max="13572" width="3.375" customWidth="1"/>
    <col min="13573" max="13573" width="1.875" customWidth="1"/>
    <col min="13574" max="13577" width="3.375" customWidth="1"/>
    <col min="13578" max="13578" width="1.875" customWidth="1"/>
    <col min="13579" max="13579" width="5.25" customWidth="1"/>
    <col min="13580" max="13580" width="1.875" customWidth="1"/>
    <col min="13581" max="13581" width="3.25" customWidth="1"/>
    <col min="13582" max="13584" width="1.875" customWidth="1"/>
    <col min="13585" max="13585" width="4.125" customWidth="1"/>
    <col min="13586" max="13586" width="1.25" customWidth="1"/>
    <col min="13587" max="13590" width="2.25" customWidth="1"/>
    <col min="13591" max="13591" width="1.125" customWidth="1"/>
    <col min="13592" max="13592" width="2.25" customWidth="1"/>
    <col min="13593" max="13593" width="6" customWidth="1"/>
    <col min="13594" max="13594" width="2.75" customWidth="1"/>
    <col min="13595" max="13595" width="3.125" customWidth="1"/>
    <col min="13596" max="13596" width="2" customWidth="1"/>
    <col min="13597" max="13597" width="2.375" customWidth="1"/>
    <col min="13598" max="13598" width="50.625" customWidth="1"/>
    <col min="13825" max="13825" width="10.875" customWidth="1"/>
    <col min="13826" max="13826" width="3.625" customWidth="1"/>
    <col min="13827" max="13828" width="3.375" customWidth="1"/>
    <col min="13829" max="13829" width="1.875" customWidth="1"/>
    <col min="13830" max="13833" width="3.375" customWidth="1"/>
    <col min="13834" max="13834" width="1.875" customWidth="1"/>
    <col min="13835" max="13835" width="5.25" customWidth="1"/>
    <col min="13836" max="13836" width="1.875" customWidth="1"/>
    <col min="13837" max="13837" width="3.25" customWidth="1"/>
    <col min="13838" max="13840" width="1.875" customWidth="1"/>
    <col min="13841" max="13841" width="4.125" customWidth="1"/>
    <col min="13842" max="13842" width="1.25" customWidth="1"/>
    <col min="13843" max="13846" width="2.25" customWidth="1"/>
    <col min="13847" max="13847" width="1.125" customWidth="1"/>
    <col min="13848" max="13848" width="2.25" customWidth="1"/>
    <col min="13849" max="13849" width="6" customWidth="1"/>
    <col min="13850" max="13850" width="2.75" customWidth="1"/>
    <col min="13851" max="13851" width="3.125" customWidth="1"/>
    <col min="13852" max="13852" width="2" customWidth="1"/>
    <col min="13853" max="13853" width="2.375" customWidth="1"/>
    <col min="13854" max="13854" width="50.625" customWidth="1"/>
    <col min="14081" max="14081" width="10.875" customWidth="1"/>
    <col min="14082" max="14082" width="3.625" customWidth="1"/>
    <col min="14083" max="14084" width="3.375" customWidth="1"/>
    <col min="14085" max="14085" width="1.875" customWidth="1"/>
    <col min="14086" max="14089" width="3.375" customWidth="1"/>
    <col min="14090" max="14090" width="1.875" customWidth="1"/>
    <col min="14091" max="14091" width="5.25" customWidth="1"/>
    <col min="14092" max="14092" width="1.875" customWidth="1"/>
    <col min="14093" max="14093" width="3.25" customWidth="1"/>
    <col min="14094" max="14096" width="1.875" customWidth="1"/>
    <col min="14097" max="14097" width="4.125" customWidth="1"/>
    <col min="14098" max="14098" width="1.25" customWidth="1"/>
    <col min="14099" max="14102" width="2.25" customWidth="1"/>
    <col min="14103" max="14103" width="1.125" customWidth="1"/>
    <col min="14104" max="14104" width="2.25" customWidth="1"/>
    <col min="14105" max="14105" width="6" customWidth="1"/>
    <col min="14106" max="14106" width="2.75" customWidth="1"/>
    <col min="14107" max="14107" width="3.125" customWidth="1"/>
    <col min="14108" max="14108" width="2" customWidth="1"/>
    <col min="14109" max="14109" width="2.375" customWidth="1"/>
    <col min="14110" max="14110" width="50.625" customWidth="1"/>
    <col min="14337" max="14337" width="10.875" customWidth="1"/>
    <col min="14338" max="14338" width="3.625" customWidth="1"/>
    <col min="14339" max="14340" width="3.375" customWidth="1"/>
    <col min="14341" max="14341" width="1.875" customWidth="1"/>
    <col min="14342" max="14345" width="3.375" customWidth="1"/>
    <col min="14346" max="14346" width="1.875" customWidth="1"/>
    <col min="14347" max="14347" width="5.25" customWidth="1"/>
    <col min="14348" max="14348" width="1.875" customWidth="1"/>
    <col min="14349" max="14349" width="3.25" customWidth="1"/>
    <col min="14350" max="14352" width="1.875" customWidth="1"/>
    <col min="14353" max="14353" width="4.125" customWidth="1"/>
    <col min="14354" max="14354" width="1.25" customWidth="1"/>
    <col min="14355" max="14358" width="2.25" customWidth="1"/>
    <col min="14359" max="14359" width="1.125" customWidth="1"/>
    <col min="14360" max="14360" width="2.25" customWidth="1"/>
    <col min="14361" max="14361" width="6" customWidth="1"/>
    <col min="14362" max="14362" width="2.75" customWidth="1"/>
    <col min="14363" max="14363" width="3.125" customWidth="1"/>
    <col min="14364" max="14364" width="2" customWidth="1"/>
    <col min="14365" max="14365" width="2.375" customWidth="1"/>
    <col min="14366" max="14366" width="50.625" customWidth="1"/>
    <col min="14593" max="14593" width="10.875" customWidth="1"/>
    <col min="14594" max="14594" width="3.625" customWidth="1"/>
    <col min="14595" max="14596" width="3.375" customWidth="1"/>
    <col min="14597" max="14597" width="1.875" customWidth="1"/>
    <col min="14598" max="14601" width="3.375" customWidth="1"/>
    <col min="14602" max="14602" width="1.875" customWidth="1"/>
    <col min="14603" max="14603" width="5.25" customWidth="1"/>
    <col min="14604" max="14604" width="1.875" customWidth="1"/>
    <col min="14605" max="14605" width="3.25" customWidth="1"/>
    <col min="14606" max="14608" width="1.875" customWidth="1"/>
    <col min="14609" max="14609" width="4.125" customWidth="1"/>
    <col min="14610" max="14610" width="1.25" customWidth="1"/>
    <col min="14611" max="14614" width="2.25" customWidth="1"/>
    <col min="14615" max="14615" width="1.125" customWidth="1"/>
    <col min="14616" max="14616" width="2.25" customWidth="1"/>
    <col min="14617" max="14617" width="6" customWidth="1"/>
    <col min="14618" max="14618" width="2.75" customWidth="1"/>
    <col min="14619" max="14619" width="3.125" customWidth="1"/>
    <col min="14620" max="14620" width="2" customWidth="1"/>
    <col min="14621" max="14621" width="2.375" customWidth="1"/>
    <col min="14622" max="14622" width="50.625" customWidth="1"/>
    <col min="14849" max="14849" width="10.875" customWidth="1"/>
    <col min="14850" max="14850" width="3.625" customWidth="1"/>
    <col min="14851" max="14852" width="3.375" customWidth="1"/>
    <col min="14853" max="14853" width="1.875" customWidth="1"/>
    <col min="14854" max="14857" width="3.375" customWidth="1"/>
    <col min="14858" max="14858" width="1.875" customWidth="1"/>
    <col min="14859" max="14859" width="5.25" customWidth="1"/>
    <col min="14860" max="14860" width="1.875" customWidth="1"/>
    <col min="14861" max="14861" width="3.25" customWidth="1"/>
    <col min="14862" max="14864" width="1.875" customWidth="1"/>
    <col min="14865" max="14865" width="4.125" customWidth="1"/>
    <col min="14866" max="14866" width="1.25" customWidth="1"/>
    <col min="14867" max="14870" width="2.25" customWidth="1"/>
    <col min="14871" max="14871" width="1.125" customWidth="1"/>
    <col min="14872" max="14872" width="2.25" customWidth="1"/>
    <col min="14873" max="14873" width="6" customWidth="1"/>
    <col min="14874" max="14874" width="2.75" customWidth="1"/>
    <col min="14875" max="14875" width="3.125" customWidth="1"/>
    <col min="14876" max="14876" width="2" customWidth="1"/>
    <col min="14877" max="14877" width="2.375" customWidth="1"/>
    <col min="14878" max="14878" width="50.625" customWidth="1"/>
    <col min="15105" max="15105" width="10.875" customWidth="1"/>
    <col min="15106" max="15106" width="3.625" customWidth="1"/>
    <col min="15107" max="15108" width="3.375" customWidth="1"/>
    <col min="15109" max="15109" width="1.875" customWidth="1"/>
    <col min="15110" max="15113" width="3.375" customWidth="1"/>
    <col min="15114" max="15114" width="1.875" customWidth="1"/>
    <col min="15115" max="15115" width="5.25" customWidth="1"/>
    <col min="15116" max="15116" width="1.875" customWidth="1"/>
    <col min="15117" max="15117" width="3.25" customWidth="1"/>
    <col min="15118" max="15120" width="1.875" customWidth="1"/>
    <col min="15121" max="15121" width="4.125" customWidth="1"/>
    <col min="15122" max="15122" width="1.25" customWidth="1"/>
    <col min="15123" max="15126" width="2.25" customWidth="1"/>
    <col min="15127" max="15127" width="1.125" customWidth="1"/>
    <col min="15128" max="15128" width="2.25" customWidth="1"/>
    <col min="15129" max="15129" width="6" customWidth="1"/>
    <col min="15130" max="15130" width="2.75" customWidth="1"/>
    <col min="15131" max="15131" width="3.125" customWidth="1"/>
    <col min="15132" max="15132" width="2" customWidth="1"/>
    <col min="15133" max="15133" width="2.375" customWidth="1"/>
    <col min="15134" max="15134" width="50.625" customWidth="1"/>
    <col min="15361" max="15361" width="10.875" customWidth="1"/>
    <col min="15362" max="15362" width="3.625" customWidth="1"/>
    <col min="15363" max="15364" width="3.375" customWidth="1"/>
    <col min="15365" max="15365" width="1.875" customWidth="1"/>
    <col min="15366" max="15369" width="3.375" customWidth="1"/>
    <col min="15370" max="15370" width="1.875" customWidth="1"/>
    <col min="15371" max="15371" width="5.25" customWidth="1"/>
    <col min="15372" max="15372" width="1.875" customWidth="1"/>
    <col min="15373" max="15373" width="3.25" customWidth="1"/>
    <col min="15374" max="15376" width="1.875" customWidth="1"/>
    <col min="15377" max="15377" width="4.125" customWidth="1"/>
    <col min="15378" max="15378" width="1.25" customWidth="1"/>
    <col min="15379" max="15382" width="2.25" customWidth="1"/>
    <col min="15383" max="15383" width="1.125" customWidth="1"/>
    <col min="15384" max="15384" width="2.25" customWidth="1"/>
    <col min="15385" max="15385" width="6" customWidth="1"/>
    <col min="15386" max="15386" width="2.75" customWidth="1"/>
    <col min="15387" max="15387" width="3.125" customWidth="1"/>
    <col min="15388" max="15388" width="2" customWidth="1"/>
    <col min="15389" max="15389" width="2.375" customWidth="1"/>
    <col min="15390" max="15390" width="50.625" customWidth="1"/>
    <col min="15617" max="15617" width="10.875" customWidth="1"/>
    <col min="15618" max="15618" width="3.625" customWidth="1"/>
    <col min="15619" max="15620" width="3.375" customWidth="1"/>
    <col min="15621" max="15621" width="1.875" customWidth="1"/>
    <col min="15622" max="15625" width="3.375" customWidth="1"/>
    <col min="15626" max="15626" width="1.875" customWidth="1"/>
    <col min="15627" max="15627" width="5.25" customWidth="1"/>
    <col min="15628" max="15628" width="1.875" customWidth="1"/>
    <col min="15629" max="15629" width="3.25" customWidth="1"/>
    <col min="15630" max="15632" width="1.875" customWidth="1"/>
    <col min="15633" max="15633" width="4.125" customWidth="1"/>
    <col min="15634" max="15634" width="1.25" customWidth="1"/>
    <col min="15635" max="15638" width="2.25" customWidth="1"/>
    <col min="15639" max="15639" width="1.125" customWidth="1"/>
    <col min="15640" max="15640" width="2.25" customWidth="1"/>
    <col min="15641" max="15641" width="6" customWidth="1"/>
    <col min="15642" max="15642" width="2.75" customWidth="1"/>
    <col min="15643" max="15643" width="3.125" customWidth="1"/>
    <col min="15644" max="15644" width="2" customWidth="1"/>
    <col min="15645" max="15645" width="2.375" customWidth="1"/>
    <col min="15646" max="15646" width="50.625" customWidth="1"/>
    <col min="15873" max="15873" width="10.875" customWidth="1"/>
    <col min="15874" max="15874" width="3.625" customWidth="1"/>
    <col min="15875" max="15876" width="3.375" customWidth="1"/>
    <col min="15877" max="15877" width="1.875" customWidth="1"/>
    <col min="15878" max="15881" width="3.375" customWidth="1"/>
    <col min="15882" max="15882" width="1.875" customWidth="1"/>
    <col min="15883" max="15883" width="5.25" customWidth="1"/>
    <col min="15884" max="15884" width="1.875" customWidth="1"/>
    <col min="15885" max="15885" width="3.25" customWidth="1"/>
    <col min="15886" max="15888" width="1.875" customWidth="1"/>
    <col min="15889" max="15889" width="4.125" customWidth="1"/>
    <col min="15890" max="15890" width="1.25" customWidth="1"/>
    <col min="15891" max="15894" width="2.25" customWidth="1"/>
    <col min="15895" max="15895" width="1.125" customWidth="1"/>
    <col min="15896" max="15896" width="2.25" customWidth="1"/>
    <col min="15897" max="15897" width="6" customWidth="1"/>
    <col min="15898" max="15898" width="2.75" customWidth="1"/>
    <col min="15899" max="15899" width="3.125" customWidth="1"/>
    <col min="15900" max="15900" width="2" customWidth="1"/>
    <col min="15901" max="15901" width="2.375" customWidth="1"/>
    <col min="15902" max="15902" width="50.625" customWidth="1"/>
    <col min="16129" max="16129" width="10.875" customWidth="1"/>
    <col min="16130" max="16130" width="3.625" customWidth="1"/>
    <col min="16131" max="16132" width="3.375" customWidth="1"/>
    <col min="16133" max="16133" width="1.875" customWidth="1"/>
    <col min="16134" max="16137" width="3.375" customWidth="1"/>
    <col min="16138" max="16138" width="1.875" customWidth="1"/>
    <col min="16139" max="16139" width="5.25" customWidth="1"/>
    <col min="16140" max="16140" width="1.875" customWidth="1"/>
    <col min="16141" max="16141" width="3.25" customWidth="1"/>
    <col min="16142" max="16144" width="1.875" customWidth="1"/>
    <col min="16145" max="16145" width="4.125" customWidth="1"/>
    <col min="16146" max="16146" width="1.25" customWidth="1"/>
    <col min="16147" max="16150" width="2.25" customWidth="1"/>
    <col min="16151" max="16151" width="1.125" customWidth="1"/>
    <col min="16152" max="16152" width="2.25" customWidth="1"/>
    <col min="16153" max="16153" width="6" customWidth="1"/>
    <col min="16154" max="16154" width="2.75" customWidth="1"/>
    <col min="16155" max="16155" width="3.125" customWidth="1"/>
    <col min="16156" max="16156" width="2" customWidth="1"/>
    <col min="16157" max="16157" width="2.375" customWidth="1"/>
    <col min="16158" max="16158" width="50.625" customWidth="1"/>
  </cols>
  <sheetData>
    <row r="1" spans="1:30" s="364" customFormat="1" ht="21" customHeight="1">
      <c r="AA1" s="365"/>
      <c r="AC1" s="365" t="s">
        <v>548</v>
      </c>
    </row>
    <row r="2" spans="1:30" s="364" customFormat="1" ht="27" customHeight="1">
      <c r="A2" s="856" t="s">
        <v>764</v>
      </c>
      <c r="B2" s="856"/>
      <c r="C2" s="856"/>
      <c r="D2" s="856"/>
      <c r="E2" s="856"/>
      <c r="F2" s="856"/>
      <c r="G2" s="856"/>
      <c r="H2" s="856"/>
      <c r="I2" s="856"/>
      <c r="J2" s="856"/>
      <c r="K2" s="856"/>
      <c r="L2" s="856"/>
      <c r="M2" s="856"/>
      <c r="N2" s="856"/>
      <c r="O2" s="856"/>
      <c r="P2" s="856"/>
      <c r="Q2" s="856"/>
      <c r="R2" s="856"/>
      <c r="S2" s="856"/>
      <c r="T2" s="856"/>
      <c r="U2" s="856"/>
      <c r="V2" s="856"/>
      <c r="W2" s="856"/>
      <c r="X2" s="856"/>
      <c r="Y2" s="856"/>
      <c r="Z2" s="856"/>
      <c r="AA2" s="856"/>
      <c r="AB2" s="856"/>
      <c r="AC2" s="856"/>
    </row>
    <row r="3" spans="1:30" s="364" customFormat="1" ht="14.1" customHeight="1"/>
    <row r="4" spans="1:30" s="364" customFormat="1" ht="20.100000000000001" customHeight="1" thickBot="1">
      <c r="A4" s="367"/>
      <c r="B4" s="367"/>
      <c r="C4" s="367"/>
      <c r="D4" s="367"/>
      <c r="E4" s="367"/>
      <c r="F4" s="367"/>
      <c r="G4" s="367"/>
      <c r="H4" s="367"/>
      <c r="I4" s="367"/>
      <c r="J4" s="367"/>
      <c r="K4" s="367"/>
      <c r="L4" s="367"/>
      <c r="M4" s="367"/>
      <c r="N4" s="367"/>
      <c r="O4" s="367"/>
      <c r="P4" s="367"/>
      <c r="Q4" s="367"/>
      <c r="R4" s="367"/>
      <c r="S4" s="367"/>
      <c r="T4" s="367"/>
      <c r="U4" s="367"/>
      <c r="V4" s="373"/>
      <c r="W4" s="373"/>
      <c r="X4" s="851"/>
      <c r="Y4" s="851"/>
      <c r="Z4" s="851"/>
      <c r="AA4" s="369"/>
    </row>
    <row r="5" spans="1:30" s="364" customFormat="1" ht="21.95" customHeight="1">
      <c r="A5" s="1051" t="s">
        <v>199</v>
      </c>
      <c r="B5" s="1052"/>
      <c r="C5" s="1053"/>
      <c r="D5" s="861" t="str">
        <f>IF('調査票（水道水）'!D5="","",'調査票（水道水）'!D5)</f>
        <v/>
      </c>
      <c r="E5" s="862"/>
      <c r="F5" s="862"/>
      <c r="G5" s="862"/>
      <c r="H5" s="862"/>
      <c r="I5" s="862"/>
      <c r="J5" s="862"/>
      <c r="K5" s="862"/>
      <c r="L5" s="862"/>
      <c r="M5" s="862"/>
      <c r="N5" s="862"/>
      <c r="O5" s="862"/>
      <c r="P5" s="862"/>
      <c r="Q5" s="862"/>
      <c r="R5" s="862"/>
      <c r="S5" s="862"/>
      <c r="T5" s="862"/>
      <c r="U5" s="862"/>
      <c r="V5" s="862"/>
      <c r="W5" s="862"/>
      <c r="X5" s="862"/>
      <c r="Y5" s="862"/>
      <c r="Z5" s="862"/>
      <c r="AA5" s="862"/>
      <c r="AB5" s="862"/>
      <c r="AC5" s="863"/>
      <c r="AD5" s="630" t="s">
        <v>880</v>
      </c>
    </row>
    <row r="6" spans="1:30" s="364" customFormat="1" ht="21.95" customHeight="1">
      <c r="A6" s="985" t="s">
        <v>549</v>
      </c>
      <c r="B6" s="761"/>
      <c r="C6" s="762"/>
      <c r="D6" s="1054"/>
      <c r="E6" s="1055"/>
      <c r="F6" s="1055"/>
      <c r="G6" s="1055"/>
      <c r="H6" s="1055"/>
      <c r="I6" s="1055"/>
      <c r="J6" s="1055"/>
      <c r="K6" s="1055"/>
      <c r="L6" s="1055"/>
      <c r="M6" s="1055"/>
      <c r="N6" s="1056"/>
      <c r="O6" s="1019" t="s">
        <v>246</v>
      </c>
      <c r="P6" s="1019"/>
      <c r="Q6" s="1019"/>
      <c r="R6" s="1019"/>
      <c r="S6" s="1019"/>
      <c r="T6" s="1019"/>
      <c r="U6" s="1019"/>
      <c r="V6" s="968"/>
      <c r="W6" s="968"/>
      <c r="X6" s="968"/>
      <c r="Y6" s="968"/>
      <c r="Z6" s="968"/>
      <c r="AA6" s="968"/>
      <c r="AB6" s="968"/>
      <c r="AC6" s="1057"/>
      <c r="AD6" s="642"/>
    </row>
    <row r="7" spans="1:30" s="364" customFormat="1" ht="21.95" customHeight="1">
      <c r="A7" s="1033" t="s">
        <v>534</v>
      </c>
      <c r="B7" s="1034"/>
      <c r="C7" s="1035"/>
      <c r="D7" s="1036"/>
      <c r="E7" s="1037"/>
      <c r="F7" s="1037"/>
      <c r="G7" s="1038"/>
      <c r="H7" s="1038"/>
      <c r="I7" s="1038"/>
      <c r="J7" s="1038"/>
      <c r="K7" s="1038"/>
      <c r="L7" s="1038"/>
      <c r="M7" s="1038"/>
      <c r="N7" s="1038"/>
      <c r="O7" s="1038"/>
      <c r="P7" s="1038"/>
      <c r="Q7" s="1038"/>
      <c r="R7" s="1038"/>
      <c r="S7" s="1038"/>
      <c r="T7" s="1038"/>
      <c r="U7" s="1038"/>
      <c r="V7" s="412"/>
      <c r="W7" s="430" t="s">
        <v>197</v>
      </c>
      <c r="X7" s="769"/>
      <c r="Y7" s="769"/>
      <c r="Z7" s="769"/>
      <c r="AA7" s="931" t="s">
        <v>551</v>
      </c>
      <c r="AB7" s="931"/>
      <c r="AC7" s="1045"/>
      <c r="AD7" s="642" t="s">
        <v>788</v>
      </c>
    </row>
    <row r="8" spans="1:30" s="364" customFormat="1" ht="21.95" customHeight="1" thickBot="1">
      <c r="A8" s="1046" t="s">
        <v>404</v>
      </c>
      <c r="B8" s="1047"/>
      <c r="C8" s="1047"/>
      <c r="D8" s="1047"/>
      <c r="E8" s="1047"/>
      <c r="F8" s="1047"/>
      <c r="G8" s="1047"/>
      <c r="H8" s="1047"/>
      <c r="I8" s="1047"/>
      <c r="J8" s="1047"/>
      <c r="K8" s="1047"/>
      <c r="L8" s="1047"/>
      <c r="M8" s="1047"/>
      <c r="N8" s="1047"/>
      <c r="O8" s="1048"/>
      <c r="P8" s="1049"/>
      <c r="Q8" s="1049"/>
      <c r="R8" s="1049"/>
      <c r="S8" s="1049"/>
      <c r="T8" s="1049"/>
      <c r="U8" s="1049"/>
      <c r="V8" s="1049"/>
      <c r="W8" s="1049"/>
      <c r="X8" s="1049"/>
      <c r="Y8" s="1049"/>
      <c r="Z8" s="1049"/>
      <c r="AA8" s="1049"/>
      <c r="AB8" s="1049"/>
      <c r="AC8" s="1050"/>
      <c r="AD8" s="642" t="s">
        <v>242</v>
      </c>
    </row>
    <row r="9" spans="1:30" s="364" customFormat="1" ht="23.1" customHeight="1" thickTop="1">
      <c r="A9" s="1030" t="s">
        <v>211</v>
      </c>
      <c r="B9" s="1011"/>
      <c r="C9" s="1011"/>
      <c r="D9" s="1011"/>
      <c r="E9" s="1011"/>
      <c r="F9" s="1011"/>
      <c r="G9" s="1011"/>
      <c r="H9" s="1011"/>
      <c r="I9" s="1011"/>
      <c r="J9" s="1011"/>
      <c r="K9" s="1011"/>
      <c r="L9" s="1011"/>
      <c r="M9" s="1011"/>
      <c r="N9" s="1011"/>
      <c r="O9" s="1011"/>
      <c r="P9" s="1011"/>
      <c r="Q9" s="1012"/>
      <c r="R9" s="1031" t="s">
        <v>552</v>
      </c>
      <c r="S9" s="1031"/>
      <c r="T9" s="1031"/>
      <c r="U9" s="1031"/>
      <c r="V9" s="1031"/>
      <c r="W9" s="1031"/>
      <c r="X9" s="1031"/>
      <c r="Y9" s="1031"/>
      <c r="Z9" s="1031"/>
      <c r="AA9" s="1031"/>
      <c r="AB9" s="1031"/>
      <c r="AC9" s="1032"/>
      <c r="AD9" s="642"/>
    </row>
    <row r="10" spans="1:30" s="364" customFormat="1" ht="21" customHeight="1">
      <c r="A10" s="1039" t="s">
        <v>553</v>
      </c>
      <c r="B10" s="1042" t="s">
        <v>554</v>
      </c>
      <c r="C10" s="1042"/>
      <c r="D10" s="1042"/>
      <c r="E10" s="1042"/>
      <c r="F10" s="1042"/>
      <c r="G10" s="1042"/>
      <c r="H10" s="1042"/>
      <c r="I10" s="1042"/>
      <c r="J10" s="1042"/>
      <c r="K10" s="1042"/>
      <c r="L10" s="1042"/>
      <c r="M10" s="1042"/>
      <c r="N10" s="1042"/>
      <c r="O10" s="1042"/>
      <c r="P10" s="1042"/>
      <c r="Q10" s="1042"/>
      <c r="R10" s="1043"/>
      <c r="S10" s="1043"/>
      <c r="T10" s="1043"/>
      <c r="U10" s="1043"/>
      <c r="V10" s="1043"/>
      <c r="W10" s="1043"/>
      <c r="X10" s="1043"/>
      <c r="Y10" s="1043"/>
      <c r="Z10" s="1043"/>
      <c r="AA10" s="1043"/>
      <c r="AB10" s="1043"/>
      <c r="AC10" s="1044"/>
      <c r="AD10" s="642" t="s">
        <v>242</v>
      </c>
    </row>
    <row r="11" spans="1:30" s="364" customFormat="1" ht="21" customHeight="1">
      <c r="A11" s="1040"/>
      <c r="B11" s="1042" t="s">
        <v>555</v>
      </c>
      <c r="C11" s="1042"/>
      <c r="D11" s="1042"/>
      <c r="E11" s="1042"/>
      <c r="F11" s="1042"/>
      <c r="G11" s="1042"/>
      <c r="H11" s="1042"/>
      <c r="I11" s="1042"/>
      <c r="J11" s="1042"/>
      <c r="K11" s="1042"/>
      <c r="L11" s="1042"/>
      <c r="M11" s="1042"/>
      <c r="N11" s="1042"/>
      <c r="O11" s="1042"/>
      <c r="P11" s="1042"/>
      <c r="Q11" s="1042"/>
      <c r="R11" s="1043"/>
      <c r="S11" s="1043"/>
      <c r="T11" s="1043"/>
      <c r="U11" s="1043"/>
      <c r="V11" s="1043"/>
      <c r="W11" s="1043"/>
      <c r="X11" s="1043"/>
      <c r="Y11" s="1043"/>
      <c r="Z11" s="1043"/>
      <c r="AA11" s="1043"/>
      <c r="AB11" s="1043"/>
      <c r="AC11" s="1044"/>
      <c r="AD11" s="642" t="s">
        <v>242</v>
      </c>
    </row>
    <row r="12" spans="1:30" s="364" customFormat="1" ht="21" customHeight="1">
      <c r="A12" s="1040"/>
      <c r="B12" s="1042" t="s">
        <v>556</v>
      </c>
      <c r="C12" s="1042"/>
      <c r="D12" s="1042"/>
      <c r="E12" s="1042"/>
      <c r="F12" s="1042"/>
      <c r="G12" s="1042"/>
      <c r="H12" s="1042"/>
      <c r="I12" s="1042"/>
      <c r="J12" s="1042"/>
      <c r="K12" s="1042"/>
      <c r="L12" s="1042"/>
      <c r="M12" s="1042"/>
      <c r="N12" s="1042"/>
      <c r="O12" s="1042"/>
      <c r="P12" s="1042"/>
      <c r="Q12" s="1042"/>
      <c r="R12" s="1043"/>
      <c r="S12" s="1043"/>
      <c r="T12" s="1043"/>
      <c r="U12" s="1043"/>
      <c r="V12" s="1043"/>
      <c r="W12" s="1043"/>
      <c r="X12" s="1043"/>
      <c r="Y12" s="1043"/>
      <c r="Z12" s="1043"/>
      <c r="AA12" s="1043"/>
      <c r="AB12" s="1043"/>
      <c r="AC12" s="1044"/>
      <c r="AD12" s="642" t="s">
        <v>242</v>
      </c>
    </row>
    <row r="13" spans="1:30" s="364" customFormat="1" ht="21" customHeight="1">
      <c r="A13" s="1040"/>
      <c r="B13" s="1042" t="s">
        <v>557</v>
      </c>
      <c r="C13" s="1042"/>
      <c r="D13" s="1042"/>
      <c r="E13" s="1042"/>
      <c r="F13" s="1042"/>
      <c r="G13" s="1042"/>
      <c r="H13" s="1042"/>
      <c r="I13" s="1042"/>
      <c r="J13" s="1042"/>
      <c r="K13" s="1042"/>
      <c r="L13" s="1042"/>
      <c r="M13" s="1042"/>
      <c r="N13" s="1042"/>
      <c r="O13" s="1042"/>
      <c r="P13" s="1042"/>
      <c r="Q13" s="1042"/>
      <c r="R13" s="1043"/>
      <c r="S13" s="1043"/>
      <c r="T13" s="1043"/>
      <c r="U13" s="1043"/>
      <c r="V13" s="1043"/>
      <c r="W13" s="1043"/>
      <c r="X13" s="1043"/>
      <c r="Y13" s="1043"/>
      <c r="Z13" s="1043"/>
      <c r="AA13" s="1043"/>
      <c r="AB13" s="1043"/>
      <c r="AC13" s="1044"/>
      <c r="AD13" s="642" t="s">
        <v>242</v>
      </c>
    </row>
    <row r="14" spans="1:30" s="364" customFormat="1" ht="21" customHeight="1">
      <c r="A14" s="1040"/>
      <c r="B14" s="1042" t="s">
        <v>558</v>
      </c>
      <c r="C14" s="1042"/>
      <c r="D14" s="1042"/>
      <c r="E14" s="1042"/>
      <c r="F14" s="1042"/>
      <c r="G14" s="1042"/>
      <c r="H14" s="1042"/>
      <c r="I14" s="1042"/>
      <c r="J14" s="1042"/>
      <c r="K14" s="1042"/>
      <c r="L14" s="1042"/>
      <c r="M14" s="1042"/>
      <c r="N14" s="1042"/>
      <c r="O14" s="1042"/>
      <c r="P14" s="1042"/>
      <c r="Q14" s="1042"/>
      <c r="R14" s="1043"/>
      <c r="S14" s="1043"/>
      <c r="T14" s="1043"/>
      <c r="U14" s="1043"/>
      <c r="V14" s="1043"/>
      <c r="W14" s="1043"/>
      <c r="X14" s="1043"/>
      <c r="Y14" s="1043"/>
      <c r="Z14" s="1043"/>
      <c r="AA14" s="1043"/>
      <c r="AB14" s="1043"/>
      <c r="AC14" s="1044"/>
      <c r="AD14" s="642" t="s">
        <v>242</v>
      </c>
    </row>
    <row r="15" spans="1:30" s="364" customFormat="1" ht="21" customHeight="1">
      <c r="A15" s="1040"/>
      <c r="B15" s="1042" t="s">
        <v>559</v>
      </c>
      <c r="C15" s="1042"/>
      <c r="D15" s="1042"/>
      <c r="E15" s="1042"/>
      <c r="F15" s="1042"/>
      <c r="G15" s="1042"/>
      <c r="H15" s="1042"/>
      <c r="I15" s="1042"/>
      <c r="J15" s="1042"/>
      <c r="K15" s="1042"/>
      <c r="L15" s="1042"/>
      <c r="M15" s="1042"/>
      <c r="N15" s="1042"/>
      <c r="O15" s="1042"/>
      <c r="P15" s="1042"/>
      <c r="Q15" s="1042"/>
      <c r="R15" s="1043"/>
      <c r="S15" s="1043"/>
      <c r="T15" s="1043"/>
      <c r="U15" s="1043"/>
      <c r="V15" s="1043"/>
      <c r="W15" s="1043"/>
      <c r="X15" s="1043"/>
      <c r="Y15" s="1043"/>
      <c r="Z15" s="1043"/>
      <c r="AA15" s="1043"/>
      <c r="AB15" s="1043"/>
      <c r="AC15" s="1044"/>
      <c r="AD15" s="642" t="s">
        <v>242</v>
      </c>
    </row>
    <row r="16" spans="1:30" s="364" customFormat="1" ht="21" customHeight="1">
      <c r="A16" s="1040"/>
      <c r="B16" s="1042" t="s">
        <v>560</v>
      </c>
      <c r="C16" s="1042"/>
      <c r="D16" s="1042"/>
      <c r="E16" s="1042"/>
      <c r="F16" s="1042"/>
      <c r="G16" s="1042"/>
      <c r="H16" s="1042"/>
      <c r="I16" s="1042"/>
      <c r="J16" s="1042"/>
      <c r="K16" s="1042"/>
      <c r="L16" s="1042"/>
      <c r="M16" s="1042"/>
      <c r="N16" s="1042"/>
      <c r="O16" s="1042"/>
      <c r="P16" s="1042"/>
      <c r="Q16" s="1042"/>
      <c r="R16" s="1043"/>
      <c r="S16" s="1043"/>
      <c r="T16" s="1043"/>
      <c r="U16" s="1043"/>
      <c r="V16" s="1043"/>
      <c r="W16" s="1043"/>
      <c r="X16" s="1043"/>
      <c r="Y16" s="1043"/>
      <c r="Z16" s="1043"/>
      <c r="AA16" s="1043"/>
      <c r="AB16" s="1043"/>
      <c r="AC16" s="1044"/>
      <c r="AD16" s="642" t="s">
        <v>242</v>
      </c>
    </row>
    <row r="17" spans="1:30" s="364" customFormat="1" ht="21" customHeight="1">
      <c r="A17" s="1040"/>
      <c r="B17" s="1042" t="s">
        <v>561</v>
      </c>
      <c r="C17" s="1042"/>
      <c r="D17" s="1042"/>
      <c r="E17" s="1042"/>
      <c r="F17" s="1042"/>
      <c r="G17" s="1042"/>
      <c r="H17" s="1042"/>
      <c r="I17" s="1042"/>
      <c r="J17" s="1042"/>
      <c r="K17" s="1042"/>
      <c r="L17" s="1042"/>
      <c r="M17" s="1042"/>
      <c r="N17" s="1042"/>
      <c r="O17" s="1042"/>
      <c r="P17" s="1042"/>
      <c r="Q17" s="1042"/>
      <c r="R17" s="1043"/>
      <c r="S17" s="1043"/>
      <c r="T17" s="1043"/>
      <c r="U17" s="1043"/>
      <c r="V17" s="1043"/>
      <c r="W17" s="1043"/>
      <c r="X17" s="1043"/>
      <c r="Y17" s="1043"/>
      <c r="Z17" s="1043"/>
      <c r="AA17" s="1043"/>
      <c r="AB17" s="1043"/>
      <c r="AC17" s="1044"/>
      <c r="AD17" s="642" t="s">
        <v>242</v>
      </c>
    </row>
    <row r="18" spans="1:30" s="364" customFormat="1" ht="21" customHeight="1">
      <c r="A18" s="1041"/>
      <c r="B18" s="1042" t="s">
        <v>562</v>
      </c>
      <c r="C18" s="1042"/>
      <c r="D18" s="1042"/>
      <c r="E18" s="1042"/>
      <c r="F18" s="1042"/>
      <c r="G18" s="1042"/>
      <c r="H18" s="1042"/>
      <c r="I18" s="1042"/>
      <c r="J18" s="1042"/>
      <c r="K18" s="1042"/>
      <c r="L18" s="1042"/>
      <c r="M18" s="1042"/>
      <c r="N18" s="1042"/>
      <c r="O18" s="1042"/>
      <c r="P18" s="1042"/>
      <c r="Q18" s="1042"/>
      <c r="R18" s="1043"/>
      <c r="S18" s="1043"/>
      <c r="T18" s="1043"/>
      <c r="U18" s="1043"/>
      <c r="V18" s="1043"/>
      <c r="W18" s="1043"/>
      <c r="X18" s="1043"/>
      <c r="Y18" s="1043"/>
      <c r="Z18" s="1043"/>
      <c r="AA18" s="1043"/>
      <c r="AB18" s="1043"/>
      <c r="AC18" s="1044"/>
      <c r="AD18" s="642" t="s">
        <v>242</v>
      </c>
    </row>
    <row r="19" spans="1:30" s="364" customFormat="1" ht="21" customHeight="1">
      <c r="A19" s="1058" t="s">
        <v>563</v>
      </c>
      <c r="B19" s="1042" t="s">
        <v>564</v>
      </c>
      <c r="C19" s="1042"/>
      <c r="D19" s="1042"/>
      <c r="E19" s="1042"/>
      <c r="F19" s="1042"/>
      <c r="G19" s="1042"/>
      <c r="H19" s="1042"/>
      <c r="I19" s="1042"/>
      <c r="J19" s="1042"/>
      <c r="K19" s="1042"/>
      <c r="L19" s="1042"/>
      <c r="M19" s="1042"/>
      <c r="N19" s="1042"/>
      <c r="O19" s="1042"/>
      <c r="P19" s="1042"/>
      <c r="Q19" s="1042"/>
      <c r="R19" s="1043"/>
      <c r="S19" s="1043"/>
      <c r="T19" s="1043"/>
      <c r="U19" s="1043"/>
      <c r="V19" s="1043"/>
      <c r="W19" s="1043"/>
      <c r="X19" s="1043"/>
      <c r="Y19" s="1043"/>
      <c r="Z19" s="1043"/>
      <c r="AA19" s="1043"/>
      <c r="AB19" s="1043"/>
      <c r="AC19" s="1044"/>
      <c r="AD19" s="642" t="s">
        <v>242</v>
      </c>
    </row>
    <row r="20" spans="1:30" s="364" customFormat="1" ht="21" customHeight="1">
      <c r="A20" s="1060"/>
      <c r="B20" s="1042" t="s">
        <v>565</v>
      </c>
      <c r="C20" s="1042"/>
      <c r="D20" s="1042"/>
      <c r="E20" s="1042"/>
      <c r="F20" s="1042"/>
      <c r="G20" s="1042"/>
      <c r="H20" s="1042"/>
      <c r="I20" s="1042"/>
      <c r="J20" s="1042"/>
      <c r="K20" s="1042"/>
      <c r="L20" s="1042"/>
      <c r="M20" s="1042"/>
      <c r="N20" s="1042"/>
      <c r="O20" s="1042"/>
      <c r="P20" s="1042"/>
      <c r="Q20" s="1042"/>
      <c r="R20" s="1043"/>
      <c r="S20" s="1043"/>
      <c r="T20" s="1043"/>
      <c r="U20" s="1043"/>
      <c r="V20" s="1043"/>
      <c r="W20" s="1043"/>
      <c r="X20" s="1043"/>
      <c r="Y20" s="1043"/>
      <c r="Z20" s="1043"/>
      <c r="AA20" s="1043"/>
      <c r="AB20" s="1043"/>
      <c r="AC20" s="1044"/>
      <c r="AD20" s="642" t="s">
        <v>242</v>
      </c>
    </row>
    <row r="21" spans="1:30" s="364" customFormat="1" ht="21" customHeight="1">
      <c r="A21" s="1058" t="s">
        <v>566</v>
      </c>
      <c r="B21" s="1042" t="s">
        <v>567</v>
      </c>
      <c r="C21" s="1042"/>
      <c r="D21" s="1042"/>
      <c r="E21" s="1042"/>
      <c r="F21" s="1042"/>
      <c r="G21" s="1042"/>
      <c r="H21" s="1042"/>
      <c r="I21" s="1042"/>
      <c r="J21" s="1042"/>
      <c r="K21" s="1042"/>
      <c r="L21" s="1042"/>
      <c r="M21" s="1042"/>
      <c r="N21" s="1042"/>
      <c r="O21" s="1042"/>
      <c r="P21" s="1042"/>
      <c r="Q21" s="1042"/>
      <c r="R21" s="1043"/>
      <c r="S21" s="1043"/>
      <c r="T21" s="1043"/>
      <c r="U21" s="1043"/>
      <c r="V21" s="1043"/>
      <c r="W21" s="1043"/>
      <c r="X21" s="1043"/>
      <c r="Y21" s="1043"/>
      <c r="Z21" s="1043"/>
      <c r="AA21" s="1043"/>
      <c r="AB21" s="1043"/>
      <c r="AC21" s="1044"/>
      <c r="AD21" s="642" t="s">
        <v>242</v>
      </c>
    </row>
    <row r="22" spans="1:30" s="364" customFormat="1" ht="21" customHeight="1">
      <c r="A22" s="1059"/>
      <c r="B22" s="1042" t="s">
        <v>568</v>
      </c>
      <c r="C22" s="1042"/>
      <c r="D22" s="1042"/>
      <c r="E22" s="1042"/>
      <c r="F22" s="1042"/>
      <c r="G22" s="1042"/>
      <c r="H22" s="1042"/>
      <c r="I22" s="1042"/>
      <c r="J22" s="1042"/>
      <c r="K22" s="1042"/>
      <c r="L22" s="1042"/>
      <c r="M22" s="1042"/>
      <c r="N22" s="1042"/>
      <c r="O22" s="1042"/>
      <c r="P22" s="1042"/>
      <c r="Q22" s="1042"/>
      <c r="R22" s="1043"/>
      <c r="S22" s="1043"/>
      <c r="T22" s="1043"/>
      <c r="U22" s="1043"/>
      <c r="V22" s="1043"/>
      <c r="W22" s="1043"/>
      <c r="X22" s="1043"/>
      <c r="Y22" s="1043"/>
      <c r="Z22" s="1043"/>
      <c r="AA22" s="1043"/>
      <c r="AB22" s="1043"/>
      <c r="AC22" s="1044"/>
      <c r="AD22" s="642" t="s">
        <v>242</v>
      </c>
    </row>
    <row r="23" spans="1:30" s="364" customFormat="1" ht="21" customHeight="1">
      <c r="A23" s="1060"/>
      <c r="B23" s="1042" t="s">
        <v>569</v>
      </c>
      <c r="C23" s="1042"/>
      <c r="D23" s="1042"/>
      <c r="E23" s="1042"/>
      <c r="F23" s="1042"/>
      <c r="G23" s="1042"/>
      <c r="H23" s="1042"/>
      <c r="I23" s="1042"/>
      <c r="J23" s="1042"/>
      <c r="K23" s="1042"/>
      <c r="L23" s="1042"/>
      <c r="M23" s="1042"/>
      <c r="N23" s="1042"/>
      <c r="O23" s="1042"/>
      <c r="P23" s="1042"/>
      <c r="Q23" s="1042"/>
      <c r="R23" s="1043"/>
      <c r="S23" s="1043"/>
      <c r="T23" s="1043"/>
      <c r="U23" s="1043"/>
      <c r="V23" s="1043"/>
      <c r="W23" s="1043"/>
      <c r="X23" s="1043"/>
      <c r="Y23" s="1043"/>
      <c r="Z23" s="1043"/>
      <c r="AA23" s="1043"/>
      <c r="AB23" s="1043"/>
      <c r="AC23" s="1044"/>
      <c r="AD23" s="642" t="s">
        <v>242</v>
      </c>
    </row>
    <row r="24" spans="1:30" s="364" customFormat="1" ht="21" customHeight="1">
      <c r="A24" s="1084" t="s">
        <v>570</v>
      </c>
      <c r="B24" s="1042" t="s">
        <v>571</v>
      </c>
      <c r="C24" s="1042"/>
      <c r="D24" s="1042"/>
      <c r="E24" s="1042"/>
      <c r="F24" s="1042"/>
      <c r="G24" s="1042"/>
      <c r="H24" s="1042"/>
      <c r="I24" s="1042"/>
      <c r="J24" s="1042"/>
      <c r="K24" s="1042"/>
      <c r="L24" s="1042"/>
      <c r="M24" s="1042"/>
      <c r="N24" s="1042"/>
      <c r="O24" s="1042"/>
      <c r="P24" s="1042"/>
      <c r="Q24" s="1042"/>
      <c r="R24" s="1043"/>
      <c r="S24" s="1043"/>
      <c r="T24" s="1043"/>
      <c r="U24" s="1043"/>
      <c r="V24" s="1043"/>
      <c r="W24" s="1043"/>
      <c r="X24" s="1043"/>
      <c r="Y24" s="1043"/>
      <c r="Z24" s="1043"/>
      <c r="AA24" s="1043"/>
      <c r="AB24" s="1043"/>
      <c r="AC24" s="1044"/>
      <c r="AD24" s="642" t="s">
        <v>242</v>
      </c>
    </row>
    <row r="25" spans="1:30" s="364" customFormat="1" ht="21" customHeight="1">
      <c r="A25" s="1083"/>
      <c r="B25" s="1042" t="s">
        <v>572</v>
      </c>
      <c r="C25" s="1042"/>
      <c r="D25" s="1042"/>
      <c r="E25" s="1042"/>
      <c r="F25" s="1042"/>
      <c r="G25" s="1042"/>
      <c r="H25" s="1042"/>
      <c r="I25" s="1042"/>
      <c r="J25" s="1042"/>
      <c r="K25" s="1042"/>
      <c r="L25" s="1042"/>
      <c r="M25" s="1042"/>
      <c r="N25" s="1042"/>
      <c r="O25" s="1042"/>
      <c r="P25" s="1042"/>
      <c r="Q25" s="1042"/>
      <c r="R25" s="1043"/>
      <c r="S25" s="1043"/>
      <c r="T25" s="1043"/>
      <c r="U25" s="1043"/>
      <c r="V25" s="1043"/>
      <c r="W25" s="1043"/>
      <c r="X25" s="1043"/>
      <c r="Y25" s="1043"/>
      <c r="Z25" s="1043"/>
      <c r="AA25" s="1043"/>
      <c r="AB25" s="1043"/>
      <c r="AC25" s="1044"/>
      <c r="AD25" s="642" t="s">
        <v>242</v>
      </c>
    </row>
    <row r="26" spans="1:30" s="364" customFormat="1" ht="21" customHeight="1" thickBot="1">
      <c r="A26" s="1085"/>
      <c r="B26" s="1086" t="s">
        <v>573</v>
      </c>
      <c r="C26" s="1086"/>
      <c r="D26" s="1086"/>
      <c r="E26" s="1086"/>
      <c r="F26" s="1086"/>
      <c r="G26" s="1086"/>
      <c r="H26" s="1086"/>
      <c r="I26" s="1086"/>
      <c r="J26" s="1086"/>
      <c r="K26" s="1086"/>
      <c r="L26" s="1086"/>
      <c r="M26" s="1086"/>
      <c r="N26" s="1086"/>
      <c r="O26" s="1086"/>
      <c r="P26" s="1086"/>
      <c r="Q26" s="1086"/>
      <c r="R26" s="1043"/>
      <c r="S26" s="1043"/>
      <c r="T26" s="1043"/>
      <c r="U26" s="1043"/>
      <c r="V26" s="1043"/>
      <c r="W26" s="1043"/>
      <c r="X26" s="1043"/>
      <c r="Y26" s="1043"/>
      <c r="Z26" s="1043"/>
      <c r="AA26" s="1043"/>
      <c r="AB26" s="1043"/>
      <c r="AC26" s="1044"/>
      <c r="AD26" s="642" t="s">
        <v>242</v>
      </c>
    </row>
    <row r="27" spans="1:30" s="364" customFormat="1" ht="21" customHeight="1" thickTop="1">
      <c r="A27" s="1083" t="s">
        <v>231</v>
      </c>
      <c r="B27" s="854" t="s">
        <v>574</v>
      </c>
      <c r="C27" s="854"/>
      <c r="D27" s="854"/>
      <c r="E27" s="854"/>
      <c r="F27" s="854"/>
      <c r="G27" s="854"/>
      <c r="H27" s="854"/>
      <c r="I27" s="855"/>
      <c r="J27" s="1061"/>
      <c r="K27" s="1062"/>
      <c r="L27" s="1063"/>
      <c r="M27" s="1063"/>
      <c r="N27" s="1063"/>
      <c r="O27" s="1063"/>
      <c r="P27" s="1063"/>
      <c r="Q27" s="1063"/>
      <c r="R27" s="1063"/>
      <c r="S27" s="1063"/>
      <c r="T27" s="1063"/>
      <c r="U27" s="1063"/>
      <c r="V27" s="1063"/>
      <c r="W27" s="1063"/>
      <c r="X27" s="1063"/>
      <c r="Y27" s="1063"/>
      <c r="Z27" s="595" t="s">
        <v>197</v>
      </c>
      <c r="AA27" s="664"/>
      <c r="AB27" s="406" t="s">
        <v>198</v>
      </c>
      <c r="AC27" s="431"/>
      <c r="AD27" s="642" t="s">
        <v>789</v>
      </c>
    </row>
    <row r="28" spans="1:30" s="364" customFormat="1" ht="21" customHeight="1">
      <c r="A28" s="1083"/>
      <c r="B28" s="767" t="s">
        <v>575</v>
      </c>
      <c r="C28" s="767"/>
      <c r="D28" s="767"/>
      <c r="E28" s="767"/>
      <c r="F28" s="767"/>
      <c r="G28" s="767"/>
      <c r="H28" s="767"/>
      <c r="I28" s="768"/>
      <c r="J28" s="1036"/>
      <c r="K28" s="1037"/>
      <c r="L28" s="1038"/>
      <c r="M28" s="1038"/>
      <c r="N28" s="1038"/>
      <c r="O28" s="1038"/>
      <c r="P28" s="1038"/>
      <c r="Q28" s="1038"/>
      <c r="R28" s="1038"/>
      <c r="S28" s="1038"/>
      <c r="T28" s="1038"/>
      <c r="U28" s="1038"/>
      <c r="V28" s="1038"/>
      <c r="W28" s="1038"/>
      <c r="X28" s="1038"/>
      <c r="Y28" s="1038"/>
      <c r="Z28" s="594" t="s">
        <v>197</v>
      </c>
      <c r="AA28" s="405"/>
      <c r="AB28" s="412" t="s">
        <v>198</v>
      </c>
      <c r="AC28" s="432"/>
      <c r="AD28" s="642" t="s">
        <v>789</v>
      </c>
    </row>
    <row r="29" spans="1:30" s="364" customFormat="1" ht="21" customHeight="1">
      <c r="A29" s="1083"/>
      <c r="B29" s="767" t="s">
        <v>576</v>
      </c>
      <c r="C29" s="767"/>
      <c r="D29" s="767"/>
      <c r="E29" s="767"/>
      <c r="F29" s="767"/>
      <c r="G29" s="767"/>
      <c r="H29" s="767"/>
      <c r="I29" s="768"/>
      <c r="J29" s="870"/>
      <c r="K29" s="769"/>
      <c r="L29" s="769"/>
      <c r="M29" s="769"/>
      <c r="N29" s="769"/>
      <c r="O29" s="769"/>
      <c r="P29" s="769"/>
      <c r="Q29" s="769"/>
      <c r="R29" s="769"/>
      <c r="S29" s="769"/>
      <c r="T29" s="769"/>
      <c r="U29" s="769"/>
      <c r="V29" s="769"/>
      <c r="W29" s="769"/>
      <c r="X29" s="769"/>
      <c r="Y29" s="769"/>
      <c r="Z29" s="769"/>
      <c r="AA29" s="769"/>
      <c r="AB29" s="769"/>
      <c r="AC29" s="871"/>
      <c r="AD29" s="642" t="s">
        <v>242</v>
      </c>
    </row>
    <row r="30" spans="1:30" s="364" customFormat="1" ht="21" customHeight="1">
      <c r="A30" s="1083"/>
      <c r="B30" s="767" t="s">
        <v>577</v>
      </c>
      <c r="C30" s="767"/>
      <c r="D30" s="767"/>
      <c r="E30" s="767"/>
      <c r="F30" s="767"/>
      <c r="G30" s="767"/>
      <c r="H30" s="767"/>
      <c r="I30" s="768"/>
      <c r="J30" s="870"/>
      <c r="K30" s="769"/>
      <c r="L30" s="769"/>
      <c r="M30" s="769"/>
      <c r="N30" s="769"/>
      <c r="O30" s="769"/>
      <c r="P30" s="769"/>
      <c r="Q30" s="769"/>
      <c r="R30" s="769"/>
      <c r="S30" s="769"/>
      <c r="T30" s="769"/>
      <c r="U30" s="769"/>
      <c r="V30" s="769"/>
      <c r="W30" s="769"/>
      <c r="X30" s="769"/>
      <c r="Y30" s="769"/>
      <c r="Z30" s="769"/>
      <c r="AA30" s="769"/>
      <c r="AB30" s="769"/>
      <c r="AC30" s="871"/>
      <c r="AD30" s="642" t="s">
        <v>242</v>
      </c>
    </row>
    <row r="31" spans="1:30" s="364" customFormat="1" ht="21" customHeight="1">
      <c r="A31" s="1083"/>
      <c r="B31" s="767" t="s">
        <v>578</v>
      </c>
      <c r="C31" s="767"/>
      <c r="D31" s="767"/>
      <c r="E31" s="767"/>
      <c r="F31" s="767"/>
      <c r="G31" s="767"/>
      <c r="H31" s="767"/>
      <c r="I31" s="768"/>
      <c r="J31" s="870"/>
      <c r="K31" s="769"/>
      <c r="L31" s="769"/>
      <c r="M31" s="769"/>
      <c r="N31" s="769"/>
      <c r="O31" s="769"/>
      <c r="P31" s="769"/>
      <c r="Q31" s="769"/>
      <c r="R31" s="769"/>
      <c r="S31" s="769"/>
      <c r="T31" s="769"/>
      <c r="U31" s="769"/>
      <c r="V31" s="769"/>
      <c r="W31" s="769"/>
      <c r="X31" s="769"/>
      <c r="Y31" s="769"/>
      <c r="Z31" s="769"/>
      <c r="AA31" s="769"/>
      <c r="AB31" s="769"/>
      <c r="AC31" s="871"/>
      <c r="AD31" s="642" t="s">
        <v>242</v>
      </c>
    </row>
    <row r="32" spans="1:30" s="364" customFormat="1" ht="23.1" customHeight="1" thickBot="1">
      <c r="A32" s="1083"/>
      <c r="B32" s="1077" t="s">
        <v>579</v>
      </c>
      <c r="C32" s="1077"/>
      <c r="D32" s="1077"/>
      <c r="E32" s="1077"/>
      <c r="F32" s="1078" t="s">
        <v>580</v>
      </c>
      <c r="G32" s="828"/>
      <c r="H32" s="828"/>
      <c r="I32" s="829"/>
      <c r="J32" s="1079"/>
      <c r="K32" s="1080"/>
      <c r="L32" s="1080"/>
      <c r="M32" s="433" t="s">
        <v>445</v>
      </c>
      <c r="N32" s="1064" t="s">
        <v>581</v>
      </c>
      <c r="O32" s="1065"/>
      <c r="P32" s="1066"/>
      <c r="Q32" s="1081"/>
      <c r="R32" s="1081"/>
      <c r="S32" s="1081"/>
      <c r="T32" s="1068" t="s">
        <v>582</v>
      </c>
      <c r="U32" s="1082"/>
      <c r="V32" s="1064" t="s">
        <v>583</v>
      </c>
      <c r="W32" s="1065"/>
      <c r="X32" s="1066"/>
      <c r="Y32" s="1067"/>
      <c r="Z32" s="1067"/>
      <c r="AA32" s="1068" t="s">
        <v>584</v>
      </c>
      <c r="AB32" s="1068"/>
      <c r="AC32" s="1069"/>
    </row>
    <row r="33" spans="1:29" s="364" customFormat="1" ht="15" customHeight="1" thickTop="1">
      <c r="A33" s="1070" t="s">
        <v>585</v>
      </c>
      <c r="B33" s="1071"/>
      <c r="C33" s="1071"/>
      <c r="D33" s="1071"/>
      <c r="E33" s="1071"/>
      <c r="F33" s="1071"/>
      <c r="G33" s="1071"/>
      <c r="H33" s="1071"/>
      <c r="I33" s="1071"/>
      <c r="J33" s="1071"/>
      <c r="K33" s="1071"/>
      <c r="L33" s="1071"/>
      <c r="M33" s="1071"/>
      <c r="N33" s="1071"/>
      <c r="O33" s="1071"/>
      <c r="P33" s="1071"/>
      <c r="Q33" s="1071"/>
      <c r="R33" s="1071"/>
      <c r="S33" s="1071"/>
      <c r="T33" s="1071"/>
      <c r="U33" s="1071"/>
      <c r="V33" s="1071"/>
      <c r="W33" s="1071"/>
      <c r="X33" s="1071"/>
      <c r="Y33" s="1071"/>
      <c r="Z33" s="1071"/>
      <c r="AA33" s="1071"/>
      <c r="AB33" s="1071"/>
      <c r="AC33" s="1072"/>
    </row>
    <row r="34" spans="1:29" s="364" customFormat="1" ht="64.5" customHeight="1" thickBot="1">
      <c r="A34" s="1087"/>
      <c r="B34" s="1088"/>
      <c r="C34" s="1088"/>
      <c r="D34" s="1088"/>
      <c r="E34" s="1088"/>
      <c r="F34" s="1088"/>
      <c r="G34" s="1088"/>
      <c r="H34" s="1088"/>
      <c r="I34" s="1088"/>
      <c r="J34" s="1088"/>
      <c r="K34" s="1088"/>
      <c r="L34" s="1088"/>
      <c r="M34" s="1088"/>
      <c r="N34" s="1088"/>
      <c r="O34" s="1088"/>
      <c r="P34" s="1088"/>
      <c r="Q34" s="1088"/>
      <c r="R34" s="1088"/>
      <c r="S34" s="1088"/>
      <c r="T34" s="1088"/>
      <c r="U34" s="1088"/>
      <c r="V34" s="1088"/>
      <c r="W34" s="1088"/>
      <c r="X34" s="1088"/>
      <c r="Y34" s="1088"/>
      <c r="Z34" s="1088"/>
      <c r="AA34" s="1088"/>
      <c r="AB34" s="1088"/>
      <c r="AC34" s="1089"/>
    </row>
    <row r="35" spans="1:29" s="364" customFormat="1" ht="13.5" customHeight="1">
      <c r="A35" s="1076" t="s">
        <v>239</v>
      </c>
      <c r="B35" s="1076"/>
      <c r="C35" s="1076"/>
      <c r="D35" s="1076"/>
      <c r="E35" s="1076"/>
      <c r="F35" s="1076"/>
      <c r="G35" s="1076"/>
      <c r="H35" s="1076"/>
      <c r="I35" s="1076"/>
      <c r="J35" s="1076"/>
      <c r="K35" s="1076"/>
      <c r="L35" s="1076"/>
      <c r="M35" s="1076"/>
      <c r="N35" s="1076"/>
      <c r="O35" s="1076"/>
      <c r="P35" s="1076"/>
      <c r="Q35" s="1076"/>
      <c r="R35" s="1076"/>
      <c r="S35" s="1076"/>
      <c r="T35" s="1076"/>
      <c r="U35" s="1076"/>
      <c r="V35" s="1076"/>
      <c r="W35" s="1076"/>
      <c r="X35" s="1076"/>
      <c r="Y35" s="1076"/>
      <c r="Z35" s="1076"/>
      <c r="AA35" s="1076"/>
      <c r="AB35" s="1076"/>
      <c r="AC35" s="1076"/>
    </row>
    <row r="36" spans="1:29" s="364" customFormat="1">
      <c r="A36" s="773" t="s">
        <v>240</v>
      </c>
      <c r="B36" s="773"/>
      <c r="C36" s="773"/>
      <c r="D36" s="773"/>
      <c r="E36" s="773"/>
      <c r="F36" s="773"/>
      <c r="G36" s="773"/>
      <c r="H36" s="773"/>
      <c r="I36" s="773"/>
      <c r="J36" s="773"/>
      <c r="K36" s="773"/>
      <c r="L36" s="773"/>
      <c r="M36" s="773"/>
      <c r="N36" s="773"/>
      <c r="O36" s="773"/>
      <c r="P36" s="773"/>
      <c r="Q36" s="773"/>
      <c r="R36" s="773"/>
      <c r="S36" s="773"/>
      <c r="T36" s="773"/>
      <c r="U36" s="773"/>
      <c r="V36" s="773"/>
      <c r="W36" s="773"/>
      <c r="X36" s="773"/>
      <c r="Y36" s="773"/>
      <c r="Z36" s="773"/>
      <c r="AA36" s="773"/>
      <c r="AB36" s="773"/>
      <c r="AC36" s="773"/>
    </row>
  </sheetData>
  <mergeCells count="78">
    <mergeCell ref="A33:AC33"/>
    <mergeCell ref="A34:AC34"/>
    <mergeCell ref="A35:AC35"/>
    <mergeCell ref="A36:AC36"/>
    <mergeCell ref="J31:AC31"/>
    <mergeCell ref="B32:E32"/>
    <mergeCell ref="F32:I32"/>
    <mergeCell ref="J32:L32"/>
    <mergeCell ref="N32:P32"/>
    <mergeCell ref="Q32:S32"/>
    <mergeCell ref="T32:U32"/>
    <mergeCell ref="V32:X32"/>
    <mergeCell ref="Y32:Z32"/>
    <mergeCell ref="AA32:AC32"/>
    <mergeCell ref="A27:A32"/>
    <mergeCell ref="B27:I27"/>
    <mergeCell ref="B30:I30"/>
    <mergeCell ref="J30:AC30"/>
    <mergeCell ref="B31:I31"/>
    <mergeCell ref="A24:A26"/>
    <mergeCell ref="B24:Q24"/>
    <mergeCell ref="R24:AC24"/>
    <mergeCell ref="B25:Q25"/>
    <mergeCell ref="R25:AC25"/>
    <mergeCell ref="B26:Q26"/>
    <mergeCell ref="R26:AC26"/>
    <mergeCell ref="J27:Y27"/>
    <mergeCell ref="B28:I28"/>
    <mergeCell ref="J28:Y28"/>
    <mergeCell ref="B29:I29"/>
    <mergeCell ref="J29:AC29"/>
    <mergeCell ref="A21:A23"/>
    <mergeCell ref="B21:Q21"/>
    <mergeCell ref="R21:AC21"/>
    <mergeCell ref="B22:Q22"/>
    <mergeCell ref="R22:AC22"/>
    <mergeCell ref="B23:Q23"/>
    <mergeCell ref="R23:AC23"/>
    <mergeCell ref="A19:A20"/>
    <mergeCell ref="B19:Q19"/>
    <mergeCell ref="R19:AC19"/>
    <mergeCell ref="B20:Q20"/>
    <mergeCell ref="R20:AC20"/>
    <mergeCell ref="R17:AC17"/>
    <mergeCell ref="B18:Q18"/>
    <mergeCell ref="R18:AC18"/>
    <mergeCell ref="B16:Q16"/>
    <mergeCell ref="R16:AC16"/>
    <mergeCell ref="A9:Q9"/>
    <mergeCell ref="R9:AC9"/>
    <mergeCell ref="A10:A18"/>
    <mergeCell ref="B10:Q10"/>
    <mergeCell ref="R10:AC10"/>
    <mergeCell ref="B11:Q11"/>
    <mergeCell ref="R11:AC11"/>
    <mergeCell ref="B12:Q12"/>
    <mergeCell ref="R12:AC12"/>
    <mergeCell ref="B13:Q13"/>
    <mergeCell ref="R13:AC13"/>
    <mergeCell ref="B14:Q14"/>
    <mergeCell ref="R14:AC14"/>
    <mergeCell ref="B15:Q15"/>
    <mergeCell ref="R15:AC15"/>
    <mergeCell ref="B17:Q17"/>
    <mergeCell ref="A7:C7"/>
    <mergeCell ref="D7:U7"/>
    <mergeCell ref="X7:Z7"/>
    <mergeCell ref="AA7:AC7"/>
    <mergeCell ref="A8:N8"/>
    <mergeCell ref="O8:AC8"/>
    <mergeCell ref="A2:AC2"/>
    <mergeCell ref="X4:Z4"/>
    <mergeCell ref="A5:C5"/>
    <mergeCell ref="D5:AC5"/>
    <mergeCell ref="A6:C6"/>
    <mergeCell ref="D6:N6"/>
    <mergeCell ref="O6:U6"/>
    <mergeCell ref="V6:AC6"/>
  </mergeCells>
  <phoneticPr fontId="1"/>
  <pageMargins left="0.7" right="0.7" top="0.75" bottom="0.75" header="0.3" footer="0.3"/>
  <pageSetup paperSize="9" orientation="portrait" verticalDpi="0" r:id="rId1"/>
  <legacyDrawing r:id="rId2"/>
  <extLst>
    <ext xmlns:x14="http://schemas.microsoft.com/office/spreadsheetml/2009/9/main" uri="{CCE6A557-97BC-4b89-ADB6-D9C93CAAB3DF}">
      <x14:dataValidations xmlns:xm="http://schemas.microsoft.com/office/excel/2006/main" count="6">
        <x14:dataValidation type="list" allowBlank="1" showInputMessage="1" showErrorMessage="1">
          <x14:formula1>
            <xm:f>選択リスト!$L$3:$L$6</xm:f>
          </x14:formula1>
          <xm:sqref>J31:AC31</xm:sqref>
        </x14:dataValidation>
        <x14:dataValidation type="list" allowBlank="1" showInputMessage="1" showErrorMessage="1">
          <x14:formula1>
            <xm:f>選択リスト!$K$3:$K$6</xm:f>
          </x14:formula1>
          <xm:sqref>J30:AC30</xm:sqref>
        </x14:dataValidation>
        <x14:dataValidation type="list" allowBlank="1" showInputMessage="1" showErrorMessage="1">
          <x14:formula1>
            <xm:f>選択リスト!$J$3:$J$6</xm:f>
          </x14:formula1>
          <xm:sqref>J29:AC29</xm:sqref>
        </x14:dataValidation>
        <x14:dataValidation type="list" allowBlank="1" showInputMessage="1" showErrorMessage="1">
          <x14:formula1>
            <xm:f>選択リスト!$V$3:$V$6</xm:f>
          </x14:formula1>
          <xm:sqref>R12:AC12 R18:AC20 R14:AC15 R22:AC26</xm:sqref>
        </x14:dataValidation>
        <x14:dataValidation type="list" allowBlank="1" showInputMessage="1" showErrorMessage="1">
          <x14:formula1>
            <xm:f>選択リスト!$T$3:$T$5</xm:f>
          </x14:formula1>
          <xm:sqref>O8:AC8 R16:AC17 R10:AC11 R13:AC13 R21:AC21</xm:sqref>
        </x14:dataValidation>
        <x14:dataValidation type="list" allowBlank="1" showInputMessage="1" showErrorMessage="1">
          <x14:formula1>
            <xm:f>選択リスト!$C$3:$C$10</xm:f>
          </x14:formula1>
          <xm:sqref>X7:Z7 AA27:AA28</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39</vt:i4>
      </vt:variant>
      <vt:variant>
        <vt:lpstr>名前付き一覧</vt:lpstr>
      </vt:variant>
      <vt:variant>
        <vt:i4>56</vt:i4>
      </vt:variant>
    </vt:vector>
  </HeadingPairs>
  <TitlesOfParts>
    <vt:vector size="95" baseType="lpstr">
      <vt:lpstr>学校一覧リスト</vt:lpstr>
      <vt:lpstr>選択リスト</vt:lpstr>
      <vt:lpstr>注意事項</vt:lpstr>
      <vt:lpstr>調査票（水道水）</vt:lpstr>
      <vt:lpstr>調査票（施設・設備）</vt:lpstr>
      <vt:lpstr>調査票（プール水質）①</vt:lpstr>
      <vt:lpstr>調査票（プール水質）②</vt:lpstr>
      <vt:lpstr>調査票（プール施設）①</vt:lpstr>
      <vt:lpstr>調査票（プール施設）②</vt:lpstr>
      <vt:lpstr>調査票（換気）①</vt:lpstr>
      <vt:lpstr>調査票（換気）②</vt:lpstr>
      <vt:lpstr>調査票（照度）①</vt:lpstr>
      <vt:lpstr>調査票（照度PC）①</vt:lpstr>
      <vt:lpstr>調査票（照度）②</vt:lpstr>
      <vt:lpstr>調査票（照度PC）②</vt:lpstr>
      <vt:lpstr>調査票（騒音）①</vt:lpstr>
      <vt:lpstr>調査票（騒音）②</vt:lpstr>
      <vt:lpstr>調査票（ダニ）①</vt:lpstr>
      <vt:lpstr>調査票（ダニ）②</vt:lpstr>
      <vt:lpstr>調査票（揮発性有機化合物）</vt:lpstr>
      <vt:lpstr>調査票（黒板）➀</vt:lpstr>
      <vt:lpstr>調査票（黒板） ②</vt:lpstr>
      <vt:lpstr>ア　飲料水水質（水道水）</vt:lpstr>
      <vt:lpstr>ア　飲料水（施設・設備）</vt:lpstr>
      <vt:lpstr>イ　プール（水質）①</vt:lpstr>
      <vt:lpstr>イ　プール（施設）①</vt:lpstr>
      <vt:lpstr>イ　プール（水質）②</vt:lpstr>
      <vt:lpstr>イ　プール（施設）②</vt:lpstr>
      <vt:lpstr>ウ　換気①</vt:lpstr>
      <vt:lpstr>ウ　換気②</vt:lpstr>
      <vt:lpstr>エ　照度①</vt:lpstr>
      <vt:lpstr>エ　照度②</vt:lpstr>
      <vt:lpstr>エ　照度(PC)➀</vt:lpstr>
      <vt:lpstr>エ　照度(PC)②</vt:lpstr>
      <vt:lpstr>オ　騒音①</vt:lpstr>
      <vt:lpstr>オ　騒音②</vt:lpstr>
      <vt:lpstr>カ　ダニ(契約)➀</vt:lpstr>
      <vt:lpstr>カ　ダニ(契約)②</vt:lpstr>
      <vt:lpstr>キ　揮発性有機化合物(契約)</vt:lpstr>
      <vt:lpstr>'ア　飲料水（施設・設備）'!Print_Area</vt:lpstr>
      <vt:lpstr>'ア　飲料水水質（水道水）'!Print_Area</vt:lpstr>
      <vt:lpstr>'イ　プール（施設）①'!Print_Area</vt:lpstr>
      <vt:lpstr>'イ　プール（施設）②'!Print_Area</vt:lpstr>
      <vt:lpstr>'イ　プール（水質）①'!Print_Area</vt:lpstr>
      <vt:lpstr>'イ　プール（水質）②'!Print_Area</vt:lpstr>
      <vt:lpstr>'ウ　換気①'!Print_Area</vt:lpstr>
      <vt:lpstr>'ウ　換気②'!Print_Area</vt:lpstr>
      <vt:lpstr>'エ　照度(PC)➀'!Print_Area</vt:lpstr>
      <vt:lpstr>'エ　照度(PC)②'!Print_Area</vt:lpstr>
      <vt:lpstr>'エ　照度①'!Print_Area</vt:lpstr>
      <vt:lpstr>'エ　照度②'!Print_Area</vt:lpstr>
      <vt:lpstr>'オ　騒音①'!Print_Area</vt:lpstr>
      <vt:lpstr>'オ　騒音②'!Print_Area</vt:lpstr>
      <vt:lpstr>'カ　ダニ(契約)➀'!Print_Area</vt:lpstr>
      <vt:lpstr>'カ　ダニ(契約)②'!Print_Area</vt:lpstr>
      <vt:lpstr>'キ　揮発性有機化合物(契約)'!Print_Area</vt:lpstr>
      <vt:lpstr>学校一覧リスト!Print_Area</vt:lpstr>
      <vt:lpstr>選択リスト!Print_Area</vt:lpstr>
      <vt:lpstr>注意事項!Print_Area</vt:lpstr>
      <vt:lpstr>'調査票（ダニ）①'!Print_Area</vt:lpstr>
      <vt:lpstr>'調査票（ダニ）②'!Print_Area</vt:lpstr>
      <vt:lpstr>'調査票（プール施設）①'!Print_Area</vt:lpstr>
      <vt:lpstr>'調査票（プール施設）②'!Print_Area</vt:lpstr>
      <vt:lpstr>'調査票（プール水質）①'!Print_Area</vt:lpstr>
      <vt:lpstr>'調査票（プール水質）②'!Print_Area</vt:lpstr>
      <vt:lpstr>'調査票（換気）①'!Print_Area</vt:lpstr>
      <vt:lpstr>'調査票（換気）②'!Print_Area</vt:lpstr>
      <vt:lpstr>'調査票（揮発性有機化合物）'!Print_Area</vt:lpstr>
      <vt:lpstr>'調査票（黒板） ②'!Print_Area</vt:lpstr>
      <vt:lpstr>'調査票（黒板）➀'!Print_Area</vt:lpstr>
      <vt:lpstr>'調査票（施設・設備）'!Print_Area</vt:lpstr>
      <vt:lpstr>'調査票（照度）①'!Print_Area</vt:lpstr>
      <vt:lpstr>'調査票（照度）②'!Print_Area</vt:lpstr>
      <vt:lpstr>'調査票（照度PC）①'!Print_Area</vt:lpstr>
      <vt:lpstr>'調査票（照度PC）②'!Print_Area</vt:lpstr>
      <vt:lpstr>'調査票（水道水）'!Print_Area</vt:lpstr>
      <vt:lpstr>'調査票（騒音）①'!Print_Area</vt:lpstr>
      <vt:lpstr>'調査票（騒音）②'!Print_Area</vt:lpstr>
      <vt:lpstr>'ア　飲料水（施設・設備）'!Print_Titles</vt:lpstr>
      <vt:lpstr>'ア　飲料水水質（水道水）'!Print_Titles</vt:lpstr>
      <vt:lpstr>'イ　プール（施設）①'!Print_Titles</vt:lpstr>
      <vt:lpstr>'イ　プール（施設）②'!Print_Titles</vt:lpstr>
      <vt:lpstr>'イ　プール（水質）①'!Print_Titles</vt:lpstr>
      <vt:lpstr>'イ　プール（水質）②'!Print_Titles</vt:lpstr>
      <vt:lpstr>'ウ　換気①'!Print_Titles</vt:lpstr>
      <vt:lpstr>'ウ　換気②'!Print_Titles</vt:lpstr>
      <vt:lpstr>'エ　照度(PC)➀'!Print_Titles</vt:lpstr>
      <vt:lpstr>'エ　照度(PC)②'!Print_Titles</vt:lpstr>
      <vt:lpstr>'エ　照度①'!Print_Titles</vt:lpstr>
      <vt:lpstr>'エ　照度②'!Print_Titles</vt:lpstr>
      <vt:lpstr>'オ　騒音①'!Print_Titles</vt:lpstr>
      <vt:lpstr>'オ　騒音②'!Print_Titles</vt:lpstr>
      <vt:lpstr>'カ　ダニ(契約)➀'!Print_Titles</vt:lpstr>
      <vt:lpstr>'カ　ダニ(契約)②'!Print_Titles</vt:lpstr>
      <vt:lpstr>'キ　揮発性有機化合物(契約)'!Print_Titles</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Mobile Kuroiwa</dc:creator>
  <cp:lastModifiedBy>hoshi</cp:lastModifiedBy>
  <cp:lastPrinted>2025-05-02T08:22:50Z</cp:lastPrinted>
  <dcterms:created xsi:type="dcterms:W3CDTF">2012-09-21T16:09:22Z</dcterms:created>
  <dcterms:modified xsi:type="dcterms:W3CDTF">2025-05-08T00:36:17Z</dcterms:modified>
</cp:coreProperties>
</file>